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6300" activeTab="0"/>
  </bookViews>
  <sheets>
    <sheet name="Projekti eelarve " sheetId="1" r:id="rId1"/>
  </sheets>
  <definedNames>
    <definedName name="_xlnm.Print_Area" localSheetId="0">'Projekti eelarve '!$A$1:$K$65</definedName>
  </definedNames>
  <calcPr fullCalcOnLoad="1"/>
</workbook>
</file>

<file path=xl/comments1.xml><?xml version="1.0" encoding="utf-8"?>
<comments xmlns="http://schemas.openxmlformats.org/spreadsheetml/2006/main">
  <authors>
    <author>Siiri</author>
    <author>Sirle Domberg</author>
  </authors>
  <commentList>
    <comment ref="F7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KÜSKi toetus võib olla kuni 90% projekti eelarvest</t>
        </r>
      </text>
    </comment>
    <comment ref="G7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 kokku peab olema vähemalt 10% projekti eelarvest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Omafinantseeringu rahaline osa peab olema vähemalt 5% projekti eelarvest</t>
        </r>
      </text>
    </comment>
    <comment ref="A11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Siin kajastage nende töötajate tasud, kes saavad </t>
        </r>
        <r>
          <rPr>
            <u val="single"/>
            <sz val="9"/>
            <color indexed="12"/>
            <rFont val="Tahoma"/>
            <family val="2"/>
          </rPr>
          <t>tasu palgana</t>
        </r>
        <r>
          <rPr>
            <sz val="9"/>
            <rFont val="Tahoma"/>
            <family val="2"/>
          </rPr>
          <t xml:space="preserve">.
Sisestada tuleb brutosummad, valemitega arvestatakse juurde sotsiaalmaksukulu ja töötuskindlustusmakse kulu.
 </t>
        </r>
      </text>
    </comment>
    <comment ref="A30" authorId="1">
      <text>
        <r>
          <rPr>
            <sz val="9"/>
            <rFont val="Tahoma"/>
            <family val="2"/>
          </rPr>
          <t>s.h.
turundus- ja teavituskulud;
koolituskulud;
nõustamisteenused;
väikevahendid;
muud põhjendatud ja projekti elluviimiseks vajalikud kulud</t>
        </r>
      </text>
    </comment>
    <comment ref="A40" authorId="1">
      <text>
        <r>
          <rPr>
            <sz val="9"/>
            <rFont val="Tahoma"/>
            <family val="2"/>
          </rPr>
          <t xml:space="preserve">Ehitus- ja remonditööde ning vähemalt 200-euroste vahendite soetuse puhul peab taotleja rahaline omafinantseering moodustama minimaalselt 20% nende kulude maksumusest.
</t>
        </r>
      </text>
    </comment>
  </commentList>
</comments>
</file>

<file path=xl/sharedStrings.xml><?xml version="1.0" encoding="utf-8"?>
<sst xmlns="http://schemas.openxmlformats.org/spreadsheetml/2006/main" count="110" uniqueCount="58">
  <si>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</si>
  <si>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</si>
  <si>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</si>
  <si>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</si>
  <si>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</si>
  <si>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</si>
  <si>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Kulugrupp</t>
  </si>
  <si>
    <t>Ühik</t>
  </si>
  <si>
    <t>Ühiku-te arv</t>
  </si>
  <si>
    <t>Ühiku hind</t>
  </si>
  <si>
    <t>Kokku</t>
  </si>
  <si>
    <t>Raha-line</t>
  </si>
  <si>
    <t>Vaba-tahtlik töö</t>
  </si>
  <si>
    <t>Muu raha-liselt mõõdetav panus</t>
  </si>
  <si>
    <t xml:space="preserve">1.1.  </t>
  </si>
  <si>
    <t>x</t>
  </si>
  <si>
    <t xml:space="preserve">1.2. </t>
  </si>
  <si>
    <t xml:space="preserve">1.3. </t>
  </si>
  <si>
    <t>1.4.</t>
  </si>
  <si>
    <t>1.5.</t>
  </si>
  <si>
    <t>1.6.</t>
  </si>
  <si>
    <t xml:space="preserve">2.1.  </t>
  </si>
  <si>
    <t xml:space="preserve">2.2. </t>
  </si>
  <si>
    <t xml:space="preserve">2.3. </t>
  </si>
  <si>
    <t>3.1.</t>
  </si>
  <si>
    <t>3.2.</t>
  </si>
  <si>
    <t>4.1.</t>
  </si>
  <si>
    <t>4.2.</t>
  </si>
  <si>
    <t>Täiendav info</t>
  </si>
  <si>
    <t>PROJEKTI  EELARVE KOKKU</t>
  </si>
  <si>
    <t>Kogu omafinantseeringu summa kokku</t>
  </si>
  <si>
    <t>Osatähtsused kogu projekti eelarvest</t>
  </si>
  <si>
    <t>Projekti eelarve ja finantseerimisallikate kontroll:</t>
  </si>
  <si>
    <t>Kas projekti eelarve ja finantseerimisallikad on tasakaalus?</t>
  </si>
  <si>
    <t>maksimum</t>
  </si>
  <si>
    <t>Omafinantseering</t>
  </si>
  <si>
    <t>Esitage kõikide kulude kohta (ka mitterahaline omafinantseering, sh vabatahtlik töö)  täpne kalkulatsioon ning vajalikkuse põhjendus. Kui on teada tööde-teenuste pakkuja, tooge ta ka nimeliselt kindlasti välja.</t>
  </si>
  <si>
    <t>2. Projekti ürituste korraldamisega seotud kulud kokku</t>
  </si>
  <si>
    <t>4. Projekti elluviimisega seotud põhivara ja seadmete ning remondi- ja ehitustööde kulud kokku</t>
  </si>
  <si>
    <t>1.8.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</si>
  <si>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(koos maksudega)</t>
    </r>
  </si>
  <si>
    <t>NB! Rahalise omafinantseeringu minimaalne nõue on 20% kulude maksumusest</t>
  </si>
  <si>
    <t>s.h. omafinantseering kulugruppides 1-3 kokku</t>
  </si>
  <si>
    <t>kulugruppide 1-3 omafinantseeringute osatähtsused</t>
  </si>
  <si>
    <t>Osatähtsused kulugruppides 1-3</t>
  </si>
  <si>
    <t>Kas on täidetud kulugrupi 4 rahalise omafin.min. nõue 20%?</t>
  </si>
  <si>
    <t>Kas vähemalt 50% kulugruppide 1-3 omafinantseeringust on rahaline omafinantseering?</t>
  </si>
  <si>
    <t xml:space="preserve">Kas kulugruppide 1-3 omafinantseering on min.10% </t>
  </si>
  <si>
    <t>3. Muud projekti elluviimiseks vajalikud ostetud teenused, tööd ja väikevahendid kokku</t>
  </si>
  <si>
    <t>KÜSKi toetus</t>
  </si>
  <si>
    <r>
      <t xml:space="preserve">5. Toetuse saaja üld- ja arenduskulud </t>
    </r>
    <r>
      <rPr>
        <sz val="10"/>
        <color indexed="12"/>
        <rFont val="Arial"/>
        <family val="2"/>
      </rPr>
      <t>(kuni 15% KÜSKi toetuse mahust)</t>
    </r>
  </si>
  <si>
    <t>Üld- ja arenduskulude osatähtsus  KÜSKi toetusest</t>
  </si>
  <si>
    <t>Kas KÜSKi toetus on kuni 90% projekti eelarvest?</t>
  </si>
  <si>
    <t>Kas üld- ja arenduskulud jäävad 15% piiridesse KÜSKi kogutoetusest?</t>
  </si>
  <si>
    <t>Kas KÜSKi toetus jääb programmis lubatud summa piiridesse?</t>
  </si>
  <si>
    <t>1.7. Töötuskindlustusmakse 0,8%</t>
  </si>
  <si>
    <t>LISA 1.   EELARVE   KV15</t>
  </si>
  <si>
    <t>Eelarve seletuskiri (NB! Kohustuslik))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</si>
</sst>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.00_ ;[Red]\-#,##0.00\ "/>
    <numFmt numFmtId="174" formatCode="0.0%"/>
    <numFmt numFmtId="175" formatCode="_-* #,##0.00\ [$EUR]_-;\-* #,##0.00\ [$EUR]_-;_-* &quot;-&quot;??\ [$EUR]_-;_-@_-"/>
    <numFmt numFmtId="176" formatCode="[$-425]d\.\ mmmm\ yyyy&quot;. a.&quot;"/>
    <numFmt numFmtId="177" formatCode="d\.mm\.yyyy;@"/>
    <numFmt numFmtId="178" formatCode="dd\.mm\.yyyy;@"/>
    <numFmt numFmtId="179" formatCode="#,##0.0_ ;[Red]\-#,##0.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color indexed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u val="single"/>
      <sz val="9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hair"/>
      <right style="medium"/>
      <top/>
      <bottom/>
    </border>
    <border>
      <left style="thin"/>
      <right style="hair"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/>
      <bottom/>
    </border>
    <border>
      <left/>
      <right style="hair"/>
      <top/>
      <bottom/>
    </border>
    <border>
      <left style="hair"/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56" applyFill="1" applyAlignment="1">
      <alignment shrinkToFit="1"/>
      <protection/>
    </xf>
    <xf numFmtId="0" fontId="4" fillId="0" borderId="0" xfId="56" applyFont="1" applyProtection="1">
      <alignment/>
      <protection hidden="1"/>
    </xf>
    <xf numFmtId="0" fontId="2" fillId="0" borderId="0" xfId="56">
      <alignment/>
      <protection/>
    </xf>
    <xf numFmtId="0" fontId="2" fillId="0" borderId="0" xfId="56" applyFill="1" applyAlignment="1">
      <alignment/>
      <protection/>
    </xf>
    <xf numFmtId="0" fontId="6" fillId="33" borderId="10" xfId="56" applyFont="1" applyFill="1" applyBorder="1" applyAlignment="1">
      <alignment horizontal="right" indent="3"/>
      <protection/>
    </xf>
    <xf numFmtId="0" fontId="3" fillId="33" borderId="10" xfId="56" applyFont="1" applyFill="1" applyBorder="1" applyAlignment="1">
      <alignment horizontal="left" indent="3"/>
      <protection/>
    </xf>
    <xf numFmtId="0" fontId="6" fillId="33" borderId="11" xfId="56" applyFont="1" applyFill="1" applyBorder="1" applyAlignment="1">
      <alignment horizontal="right" indent="3"/>
      <protection/>
    </xf>
    <xf numFmtId="0" fontId="3" fillId="33" borderId="11" xfId="56" applyFont="1" applyFill="1" applyBorder="1" applyAlignment="1">
      <alignment horizontal="left" indent="3"/>
      <protection/>
    </xf>
    <xf numFmtId="0" fontId="2" fillId="0" borderId="0" xfId="56" applyFont="1" applyFill="1" applyBorder="1" applyAlignment="1">
      <alignment vertical="center"/>
      <protection/>
    </xf>
    <xf numFmtId="0" fontId="2" fillId="0" borderId="0" xfId="56" applyAlignment="1">
      <alignment vertical="center"/>
      <protection/>
    </xf>
    <xf numFmtId="0" fontId="2" fillId="0" borderId="0" xfId="56" applyFill="1" applyAlignment="1">
      <alignment vertical="center"/>
      <protection/>
    </xf>
    <xf numFmtId="0" fontId="4" fillId="0" borderId="0" xfId="56" applyFont="1" applyAlignment="1" applyProtection="1">
      <alignment vertical="center"/>
      <protection hidden="1"/>
    </xf>
    <xf numFmtId="0" fontId="7" fillId="33" borderId="10" xfId="56" applyFont="1" applyFill="1" applyBorder="1" applyAlignment="1">
      <alignment horizontal="center" vertical="center"/>
      <protection/>
    </xf>
    <xf numFmtId="0" fontId="4" fillId="0" borderId="0" xfId="56" applyFont="1" applyAlignment="1" applyProtection="1">
      <alignment horizontal="center" vertical="top" wrapText="1"/>
      <protection hidden="1"/>
    </xf>
    <xf numFmtId="0" fontId="2" fillId="0" borderId="0" xfId="56" applyAlignment="1">
      <alignment horizontal="center" vertical="top" wrapText="1"/>
      <protection/>
    </xf>
    <xf numFmtId="0" fontId="2" fillId="0" borderId="12" xfId="56" applyBorder="1">
      <alignment/>
      <protection/>
    </xf>
    <xf numFmtId="0" fontId="2" fillId="0" borderId="13" xfId="56" applyBorder="1" applyAlignment="1">
      <alignment horizontal="center"/>
      <protection/>
    </xf>
    <xf numFmtId="172" fontId="2" fillId="0" borderId="13" xfId="56" applyNumberFormat="1" applyBorder="1" applyAlignment="1">
      <alignment horizontal="center"/>
      <protection/>
    </xf>
    <xf numFmtId="172" fontId="2" fillId="0" borderId="14" xfId="56" applyNumberFormat="1" applyBorder="1" applyAlignment="1">
      <alignment horizontal="center"/>
      <protection/>
    </xf>
    <xf numFmtId="172" fontId="2" fillId="33" borderId="15" xfId="56" applyNumberFormat="1" applyFill="1" applyBorder="1" applyAlignment="1">
      <alignment horizontal="center"/>
      <protection/>
    </xf>
    <xf numFmtId="172" fontId="2" fillId="0" borderId="12" xfId="56" applyNumberFormat="1" applyBorder="1" applyAlignment="1">
      <alignment horizontal="center"/>
      <protection/>
    </xf>
    <xf numFmtId="172" fontId="2" fillId="0" borderId="16" xfId="56" applyNumberFormat="1" applyFill="1" applyBorder="1" applyAlignment="1">
      <alignment/>
      <protection/>
    </xf>
    <xf numFmtId="173" fontId="8" fillId="33" borderId="17" xfId="56" applyNumberFormat="1" applyFont="1" applyFill="1" applyBorder="1" applyAlignment="1">
      <alignment horizontal="center" vertical="center" shrinkToFit="1"/>
      <protection/>
    </xf>
    <xf numFmtId="173" fontId="9" fillId="33" borderId="18" xfId="56" applyNumberFormat="1" applyFont="1" applyFill="1" applyBorder="1" applyAlignment="1">
      <alignment horizontal="center" vertical="center" shrinkToFit="1"/>
      <protection/>
    </xf>
    <xf numFmtId="173" fontId="9" fillId="33" borderId="19" xfId="56" applyNumberFormat="1" applyFont="1" applyFill="1" applyBorder="1" applyAlignment="1">
      <alignment horizontal="center" vertical="center" shrinkToFit="1"/>
      <protection/>
    </xf>
    <xf numFmtId="173" fontId="9" fillId="33" borderId="20" xfId="56" applyNumberFormat="1" applyFont="1" applyFill="1" applyBorder="1" applyAlignment="1">
      <alignment horizontal="center" vertical="center" shrinkToFit="1"/>
      <protection/>
    </xf>
    <xf numFmtId="173" fontId="8" fillId="33" borderId="17" xfId="56" applyNumberFormat="1" applyFont="1" applyFill="1" applyBorder="1" applyAlignment="1">
      <alignment horizontal="center" vertical="center" shrinkToFit="1"/>
      <protection/>
    </xf>
    <xf numFmtId="173" fontId="8" fillId="34" borderId="17" xfId="56" applyNumberFormat="1" applyFont="1" applyFill="1" applyBorder="1" applyAlignment="1">
      <alignment vertical="center" shrinkToFit="1"/>
      <protection/>
    </xf>
    <xf numFmtId="0" fontId="4" fillId="0" borderId="0" xfId="56" applyFont="1" applyAlignment="1" applyProtection="1">
      <alignment horizontal="left" vertical="center" indent="1"/>
      <protection hidden="1"/>
    </xf>
    <xf numFmtId="0" fontId="2" fillId="0" borderId="0" xfId="56" applyAlignment="1">
      <alignment vertical="center" wrapText="1"/>
      <protection/>
    </xf>
    <xf numFmtId="0" fontId="10" fillId="0" borderId="10" xfId="56" applyFont="1" applyBorder="1" applyAlignment="1" applyProtection="1">
      <alignment vertical="center" shrinkToFit="1"/>
      <protection locked="0"/>
    </xf>
    <xf numFmtId="0" fontId="10" fillId="0" borderId="21" xfId="56" applyFont="1" applyBorder="1" applyAlignment="1" applyProtection="1">
      <alignment horizontal="center" shrinkToFit="1"/>
      <protection locked="0"/>
    </xf>
    <xf numFmtId="172" fontId="2" fillId="0" borderId="21" xfId="56" applyNumberFormat="1" applyBorder="1" applyAlignment="1" applyProtection="1">
      <alignment horizontal="center" shrinkToFit="1"/>
      <protection locked="0"/>
    </xf>
    <xf numFmtId="173" fontId="2" fillId="0" borderId="22" xfId="56" applyNumberFormat="1" applyBorder="1" applyAlignment="1" applyProtection="1">
      <alignment horizontal="center" shrinkToFit="1"/>
      <protection locked="0"/>
    </xf>
    <xf numFmtId="173" fontId="2" fillId="33" borderId="15" xfId="56" applyNumberFormat="1" applyFill="1" applyBorder="1" applyAlignment="1">
      <alignment horizontal="center" shrinkToFit="1"/>
      <protection/>
    </xf>
    <xf numFmtId="173" fontId="2" fillId="0" borderId="12" xfId="56" applyNumberFormat="1" applyBorder="1" applyAlignment="1" applyProtection="1">
      <alignment horizontal="center" shrinkToFit="1"/>
      <protection locked="0"/>
    </xf>
    <xf numFmtId="173" fontId="2" fillId="0" borderId="13" xfId="56" applyNumberFormat="1" applyBorder="1" applyAlignment="1" applyProtection="1">
      <alignment horizontal="center" shrinkToFit="1"/>
      <protection locked="0"/>
    </xf>
    <xf numFmtId="173" fontId="2" fillId="0" borderId="13" xfId="56" applyNumberFormat="1" applyFont="1" applyBorder="1" applyAlignment="1" applyProtection="1">
      <alignment horizontal="center" shrinkToFit="1"/>
      <protection/>
    </xf>
    <xf numFmtId="173" fontId="2" fillId="0" borderId="14" xfId="56" applyNumberFormat="1" applyFont="1" applyBorder="1" applyAlignment="1" applyProtection="1">
      <alignment horizontal="center" shrinkToFit="1"/>
      <protection/>
    </xf>
    <xf numFmtId="0" fontId="10" fillId="0" borderId="11" xfId="56" applyFont="1" applyBorder="1" applyAlignment="1" applyProtection="1">
      <alignment vertical="center" shrinkToFit="1"/>
      <protection locked="0"/>
    </xf>
    <xf numFmtId="0" fontId="10" fillId="0" borderId="23" xfId="56" applyFont="1" applyBorder="1" applyAlignment="1" applyProtection="1">
      <alignment horizontal="center" shrinkToFit="1"/>
      <protection locked="0"/>
    </xf>
    <xf numFmtId="172" fontId="2" fillId="0" borderId="23" xfId="56" applyNumberFormat="1" applyBorder="1" applyAlignment="1" applyProtection="1">
      <alignment horizontal="center" shrinkToFit="1"/>
      <protection locked="0"/>
    </xf>
    <xf numFmtId="173" fontId="2" fillId="0" borderId="24" xfId="56" applyNumberFormat="1" applyBorder="1" applyAlignment="1" applyProtection="1">
      <alignment horizontal="center" shrinkToFit="1"/>
      <protection locked="0"/>
    </xf>
    <xf numFmtId="173" fontId="2" fillId="0" borderId="11" xfId="56" applyNumberFormat="1" applyBorder="1" applyAlignment="1" applyProtection="1">
      <alignment horizontal="center" shrinkToFit="1"/>
      <protection locked="0"/>
    </xf>
    <xf numFmtId="173" fontId="2" fillId="0" borderId="23" xfId="56" applyNumberFormat="1" applyBorder="1" applyAlignment="1" applyProtection="1">
      <alignment horizontal="center" shrinkToFit="1"/>
      <protection locked="0"/>
    </xf>
    <xf numFmtId="173" fontId="2" fillId="0" borderId="23" xfId="56" applyNumberFormat="1" applyFont="1" applyBorder="1" applyAlignment="1" applyProtection="1">
      <alignment horizontal="center" shrinkToFit="1"/>
      <protection/>
    </xf>
    <xf numFmtId="173" fontId="2" fillId="0" borderId="24" xfId="56" applyNumberFormat="1" applyFont="1" applyBorder="1" applyAlignment="1" applyProtection="1">
      <alignment horizontal="center" shrinkToFit="1"/>
      <protection/>
    </xf>
    <xf numFmtId="0" fontId="10" fillId="0" borderId="23" xfId="56" applyFont="1" applyBorder="1" applyAlignment="1">
      <alignment horizontal="center" shrinkToFit="1"/>
      <protection/>
    </xf>
    <xf numFmtId="172" fontId="2" fillId="0" borderId="23" xfId="56" applyNumberFormat="1" applyBorder="1" applyAlignment="1">
      <alignment horizontal="center" shrinkToFit="1"/>
      <protection/>
    </xf>
    <xf numFmtId="173" fontId="2" fillId="0" borderId="24" xfId="56" applyNumberFormat="1" applyBorder="1" applyAlignment="1">
      <alignment horizontal="center" shrinkToFit="1"/>
      <protection/>
    </xf>
    <xf numFmtId="173" fontId="2" fillId="0" borderId="25" xfId="56" applyNumberFormat="1" applyBorder="1" applyAlignment="1" applyProtection="1">
      <alignment horizontal="center" shrinkToFit="1"/>
      <protection/>
    </xf>
    <xf numFmtId="173" fontId="2" fillId="0" borderId="23" xfId="56" applyNumberFormat="1" applyBorder="1" applyAlignment="1" applyProtection="1">
      <alignment horizontal="center" shrinkToFit="1"/>
      <protection/>
    </xf>
    <xf numFmtId="0" fontId="10" fillId="0" borderId="26" xfId="56" applyFont="1" applyBorder="1" applyAlignment="1">
      <alignment horizontal="center" shrinkToFit="1"/>
      <protection/>
    </xf>
    <xf numFmtId="172" fontId="2" fillId="0" borderId="26" xfId="56" applyNumberFormat="1" applyBorder="1" applyAlignment="1">
      <alignment horizontal="center" shrinkToFit="1"/>
      <protection/>
    </xf>
    <xf numFmtId="173" fontId="2" fillId="0" borderId="27" xfId="56" applyNumberFormat="1" applyBorder="1" applyAlignment="1">
      <alignment horizontal="center" shrinkToFit="1"/>
      <protection/>
    </xf>
    <xf numFmtId="173" fontId="2" fillId="0" borderId="28" xfId="56" applyNumberFormat="1" applyBorder="1" applyAlignment="1" applyProtection="1">
      <alignment horizontal="center" shrinkToFit="1"/>
      <protection/>
    </xf>
    <xf numFmtId="173" fontId="2" fillId="0" borderId="26" xfId="56" applyNumberFormat="1" applyBorder="1" applyAlignment="1" applyProtection="1">
      <alignment horizontal="center" shrinkToFit="1"/>
      <protection/>
    </xf>
    <xf numFmtId="173" fontId="2" fillId="0" borderId="29" xfId="56" applyNumberFormat="1" applyFont="1" applyBorder="1" applyAlignment="1" applyProtection="1">
      <alignment horizontal="center" shrinkToFit="1"/>
      <protection/>
    </xf>
    <xf numFmtId="173" fontId="2" fillId="0" borderId="30" xfId="56" applyNumberFormat="1" applyFont="1" applyBorder="1" applyAlignment="1" applyProtection="1">
      <alignment horizontal="center" shrinkToFit="1"/>
      <protection/>
    </xf>
    <xf numFmtId="173" fontId="8" fillId="34" borderId="17" xfId="56" applyNumberFormat="1" applyFont="1" applyFill="1" applyBorder="1" applyAlignment="1">
      <alignment horizontal="left" vertical="center" wrapText="1" shrinkToFit="1"/>
      <protection/>
    </xf>
    <xf numFmtId="0" fontId="9" fillId="0" borderId="0" xfId="56" applyFont="1" applyAlignment="1">
      <alignment vertical="center"/>
      <protection/>
    </xf>
    <xf numFmtId="173" fontId="2" fillId="0" borderId="14" xfId="56" applyNumberFormat="1" applyBorder="1" applyAlignment="1" applyProtection="1">
      <alignment horizontal="center" shrinkToFit="1"/>
      <protection locked="0"/>
    </xf>
    <xf numFmtId="0" fontId="10" fillId="0" borderId="12" xfId="56" applyFont="1" applyBorder="1" applyAlignment="1" applyProtection="1">
      <alignment vertical="center" shrinkToFit="1"/>
      <protection locked="0"/>
    </xf>
    <xf numFmtId="0" fontId="10" fillId="0" borderId="13" xfId="56" applyFont="1" applyBorder="1" applyAlignment="1" applyProtection="1">
      <alignment horizontal="center" shrinkToFit="1"/>
      <protection locked="0"/>
    </xf>
    <xf numFmtId="172" fontId="2" fillId="0" borderId="13" xfId="56" applyNumberFormat="1" applyBorder="1" applyAlignment="1" applyProtection="1">
      <alignment horizontal="center" shrinkToFit="1"/>
      <protection locked="0"/>
    </xf>
    <xf numFmtId="0" fontId="10" fillId="0" borderId="31" xfId="56" applyFont="1" applyBorder="1" applyAlignment="1" applyProtection="1">
      <alignment vertical="center" shrinkToFit="1"/>
      <protection locked="0"/>
    </xf>
    <xf numFmtId="0" fontId="10" fillId="0" borderId="26" xfId="56" applyFont="1" applyBorder="1" applyAlignment="1" applyProtection="1">
      <alignment horizontal="center" shrinkToFit="1"/>
      <protection locked="0"/>
    </xf>
    <xf numFmtId="172" fontId="2" fillId="0" borderId="26" xfId="56" applyNumberFormat="1" applyBorder="1" applyAlignment="1" applyProtection="1">
      <alignment horizontal="center" shrinkToFit="1"/>
      <protection locked="0"/>
    </xf>
    <xf numFmtId="173" fontId="2" fillId="0" borderId="27" xfId="56" applyNumberFormat="1" applyBorder="1" applyAlignment="1" applyProtection="1">
      <alignment horizontal="center" shrinkToFit="1"/>
      <protection locked="0"/>
    </xf>
    <xf numFmtId="173" fontId="2" fillId="0" borderId="32" xfId="56" applyNumberFormat="1" applyBorder="1" applyAlignment="1" applyProtection="1">
      <alignment horizontal="center" shrinkToFit="1"/>
      <protection locked="0"/>
    </xf>
    <xf numFmtId="173" fontId="2" fillId="0" borderId="29" xfId="56" applyNumberFormat="1" applyBorder="1" applyAlignment="1" applyProtection="1">
      <alignment horizontal="center" shrinkToFit="1"/>
      <protection locked="0"/>
    </xf>
    <xf numFmtId="173" fontId="2" fillId="0" borderId="30" xfId="56" applyNumberFormat="1" applyBorder="1" applyAlignment="1" applyProtection="1">
      <alignment horizontal="center" shrinkToFit="1"/>
      <protection locked="0"/>
    </xf>
    <xf numFmtId="173" fontId="8" fillId="34" borderId="17" xfId="56" applyNumberFormat="1" applyFont="1" applyFill="1" applyBorder="1" applyAlignment="1">
      <alignment vertical="center" shrinkToFit="1"/>
      <protection/>
    </xf>
    <xf numFmtId="0" fontId="9" fillId="0" borderId="0" xfId="56" applyFont="1" applyAlignment="1">
      <alignment vertical="center" wrapText="1"/>
      <protection/>
    </xf>
    <xf numFmtId="16" fontId="10" fillId="0" borderId="11" xfId="56" applyNumberFormat="1" applyFont="1" applyBorder="1" applyAlignment="1" applyProtection="1">
      <alignment vertical="center" shrinkToFit="1"/>
      <protection locked="0"/>
    </xf>
    <xf numFmtId="0" fontId="9" fillId="0" borderId="0" xfId="56" applyFont="1" applyFill="1" applyAlignment="1">
      <alignment vertical="center" wrapText="1"/>
      <protection/>
    </xf>
    <xf numFmtId="173" fontId="2" fillId="0" borderId="18" xfId="56" applyNumberFormat="1" applyFont="1" applyFill="1" applyBorder="1" applyAlignment="1" applyProtection="1">
      <alignment horizontal="center" vertical="center" shrinkToFit="1"/>
      <protection locked="0"/>
    </xf>
    <xf numFmtId="173" fontId="8" fillId="34" borderId="33" xfId="56" applyNumberFormat="1" applyFont="1" applyFill="1" applyBorder="1" applyAlignment="1">
      <alignment vertical="center" shrinkToFit="1"/>
      <protection/>
    </xf>
    <xf numFmtId="173" fontId="11" fillId="33" borderId="17" xfId="56" applyNumberFormat="1" applyFont="1" applyFill="1" applyBorder="1" applyAlignment="1">
      <alignment horizontal="center" vertical="center" shrinkToFit="1"/>
      <protection/>
    </xf>
    <xf numFmtId="173" fontId="11" fillId="33" borderId="18" xfId="56" applyNumberFormat="1" applyFont="1" applyFill="1" applyBorder="1" applyAlignment="1">
      <alignment horizontal="center" vertical="center" shrinkToFit="1"/>
      <protection/>
    </xf>
    <xf numFmtId="173" fontId="11" fillId="33" borderId="34" xfId="56" applyNumberFormat="1" applyFont="1" applyFill="1" applyBorder="1" applyAlignment="1">
      <alignment horizontal="center" vertical="center" shrinkToFit="1"/>
      <protection/>
    </xf>
    <xf numFmtId="173" fontId="11" fillId="33" borderId="19" xfId="56" applyNumberFormat="1" applyFont="1" applyFill="1" applyBorder="1" applyAlignment="1">
      <alignment horizontal="center" vertical="center" shrinkToFit="1"/>
      <protection/>
    </xf>
    <xf numFmtId="173" fontId="11" fillId="33" borderId="20" xfId="56" applyNumberFormat="1" applyFont="1" applyFill="1" applyBorder="1" applyAlignment="1">
      <alignment horizontal="center" vertical="center" shrinkToFit="1"/>
      <protection/>
    </xf>
    <xf numFmtId="0" fontId="13" fillId="0" borderId="0" xfId="56" applyFont="1" applyFill="1" applyAlignment="1" applyProtection="1">
      <alignment shrinkToFit="1"/>
      <protection hidden="1"/>
    </xf>
    <xf numFmtId="0" fontId="12" fillId="0" borderId="0" xfId="56" applyFont="1" applyFill="1" applyAlignment="1" applyProtection="1">
      <alignment/>
      <protection hidden="1"/>
    </xf>
    <xf numFmtId="0" fontId="2" fillId="0" borderId="0" xfId="56" applyFill="1" applyAlignment="1" applyProtection="1">
      <alignment/>
      <protection hidden="1"/>
    </xf>
    <xf numFmtId="0" fontId="10" fillId="0" borderId="10" xfId="56" applyFont="1" applyBorder="1" applyAlignment="1" applyProtection="1">
      <alignment shrinkToFit="1"/>
      <protection locked="0"/>
    </xf>
    <xf numFmtId="0" fontId="4" fillId="0" borderId="0" xfId="56" applyFont="1" applyAlignment="1" applyProtection="1">
      <alignment horizontal="left"/>
      <protection hidden="1"/>
    </xf>
    <xf numFmtId="0" fontId="2" fillId="0" borderId="0" xfId="56" applyAlignment="1">
      <alignment/>
      <protection/>
    </xf>
    <xf numFmtId="0" fontId="10" fillId="0" borderId="11" xfId="56" applyFont="1" applyBorder="1" applyAlignment="1" applyProtection="1">
      <alignment shrinkToFit="1"/>
      <protection locked="0"/>
    </xf>
    <xf numFmtId="0" fontId="10" fillId="0" borderId="11" xfId="56" applyFont="1" applyBorder="1" applyAlignment="1">
      <alignment shrinkToFit="1"/>
      <protection/>
    </xf>
    <xf numFmtId="0" fontId="10" fillId="0" borderId="31" xfId="56" applyFont="1" applyBorder="1" applyAlignment="1">
      <alignment shrinkToFit="1"/>
      <protection/>
    </xf>
    <xf numFmtId="173" fontId="7" fillId="33" borderId="17" xfId="56" applyNumberFormat="1" applyFont="1" applyFill="1" applyBorder="1" applyAlignment="1">
      <alignment horizontal="center" vertical="center" shrinkToFit="1"/>
      <protection/>
    </xf>
    <xf numFmtId="178" fontId="3" fillId="33" borderId="11" xfId="56" applyNumberFormat="1" applyFont="1" applyFill="1" applyBorder="1" applyAlignment="1">
      <alignment horizontal="left" indent="3"/>
      <protection/>
    </xf>
    <xf numFmtId="173" fontId="8" fillId="34" borderId="17" xfId="56" applyNumberFormat="1" applyFont="1" applyFill="1" applyBorder="1" applyAlignment="1">
      <alignment horizontal="center" vertical="center" shrinkToFit="1"/>
      <protection/>
    </xf>
    <xf numFmtId="173" fontId="2" fillId="0" borderId="35" xfId="56" applyNumberFormat="1" applyBorder="1" applyAlignment="1" applyProtection="1">
      <alignment horizontal="center" shrinkToFit="1"/>
      <protection locked="0"/>
    </xf>
    <xf numFmtId="173" fontId="2" fillId="0" borderId="36" xfId="56" applyNumberFormat="1" applyBorder="1" applyAlignment="1" applyProtection="1">
      <alignment horizontal="center" shrinkToFit="1"/>
      <protection locked="0"/>
    </xf>
    <xf numFmtId="173" fontId="2" fillId="0" borderId="37" xfId="56" applyNumberFormat="1" applyBorder="1" applyAlignment="1" applyProtection="1">
      <alignment horizontal="center" shrinkToFit="1"/>
      <protection locked="0"/>
    </xf>
    <xf numFmtId="173" fontId="2" fillId="0" borderId="38" xfId="56" applyNumberFormat="1" applyBorder="1" applyAlignment="1" applyProtection="1">
      <alignment horizontal="center" shrinkToFit="1"/>
      <protection locked="0"/>
    </xf>
    <xf numFmtId="173" fontId="2" fillId="33" borderId="39" xfId="56" applyNumberFormat="1" applyFill="1" applyBorder="1" applyAlignment="1">
      <alignment horizontal="center" shrinkToFit="1"/>
      <protection/>
    </xf>
    <xf numFmtId="0" fontId="10" fillId="0" borderId="32" xfId="56" applyFont="1" applyBorder="1" applyAlignment="1" applyProtection="1">
      <alignment vertical="center" shrinkToFit="1"/>
      <protection locked="0"/>
    </xf>
    <xf numFmtId="0" fontId="10" fillId="0" borderId="29" xfId="56" applyFont="1" applyBorder="1" applyAlignment="1" applyProtection="1">
      <alignment horizontal="center" shrinkToFit="1"/>
      <protection locked="0"/>
    </xf>
    <xf numFmtId="172" fontId="2" fillId="0" borderId="29" xfId="56" applyNumberFormat="1" applyBorder="1" applyAlignment="1" applyProtection="1">
      <alignment horizontal="center" shrinkToFit="1"/>
      <protection locked="0"/>
    </xf>
    <xf numFmtId="173" fontId="2" fillId="0" borderId="40" xfId="56" applyNumberFormat="1" applyBorder="1" applyAlignment="1" applyProtection="1">
      <alignment horizontal="center" shrinkToFit="1"/>
      <protection locked="0"/>
    </xf>
    <xf numFmtId="173" fontId="2" fillId="33" borderId="41" xfId="56" applyNumberFormat="1" applyFill="1" applyBorder="1" applyAlignment="1">
      <alignment horizontal="center" shrinkToFit="1"/>
      <protection/>
    </xf>
    <xf numFmtId="173" fontId="2" fillId="0" borderId="42" xfId="56" applyNumberFormat="1" applyBorder="1" applyAlignment="1" applyProtection="1">
      <alignment horizontal="center" shrinkToFit="1"/>
      <protection locked="0"/>
    </xf>
    <xf numFmtId="10" fontId="18" fillId="0" borderId="34" xfId="60" applyNumberFormat="1" applyFont="1" applyFill="1" applyBorder="1" applyAlignment="1">
      <alignment horizontal="center" vertical="center" shrinkToFit="1"/>
    </xf>
    <xf numFmtId="174" fontId="18" fillId="34" borderId="17" xfId="60" applyNumberFormat="1" applyFont="1" applyFill="1" applyBorder="1" applyAlignment="1">
      <alignment horizontal="center" vertical="center" shrinkToFit="1"/>
    </xf>
    <xf numFmtId="9" fontId="63" fillId="34" borderId="17" xfId="60" applyFont="1" applyFill="1" applyBorder="1" applyAlignment="1">
      <alignment horizontal="center" vertical="center" shrinkToFit="1"/>
    </xf>
    <xf numFmtId="0" fontId="20" fillId="0" borderId="0" xfId="56" applyFont="1" applyAlignment="1" applyProtection="1">
      <alignment vertical="center"/>
      <protection hidden="1"/>
    </xf>
    <xf numFmtId="0" fontId="18" fillId="0" borderId="0" xfId="56" applyFont="1" applyAlignment="1">
      <alignment vertical="center"/>
      <protection/>
    </xf>
    <xf numFmtId="173" fontId="18" fillId="33" borderId="33" xfId="56" applyNumberFormat="1" applyFont="1" applyFill="1" applyBorder="1" applyAlignment="1">
      <alignment horizontal="center" vertical="center" shrinkToFit="1"/>
      <protection/>
    </xf>
    <xf numFmtId="10" fontId="63" fillId="0" borderId="18" xfId="60" applyNumberFormat="1" applyFont="1" applyBorder="1" applyAlignment="1">
      <alignment horizontal="center" vertical="center" shrinkToFit="1"/>
    </xf>
    <xf numFmtId="173" fontId="18" fillId="0" borderId="19" xfId="56" applyNumberFormat="1" applyFont="1" applyBorder="1" applyAlignment="1">
      <alignment horizontal="center" vertical="center" shrinkToFit="1"/>
      <protection/>
    </xf>
    <xf numFmtId="0" fontId="20" fillId="0" borderId="0" xfId="56" applyFont="1" applyAlignment="1" applyProtection="1">
      <alignment horizontal="left" vertical="center" indent="1"/>
      <protection hidden="1"/>
    </xf>
    <xf numFmtId="172" fontId="22" fillId="0" borderId="43" xfId="56" applyNumberFormat="1" applyFont="1" applyFill="1" applyBorder="1" applyAlignment="1">
      <alignment horizontal="center" vertical="center" shrinkToFit="1"/>
      <protection/>
    </xf>
    <xf numFmtId="9" fontId="63" fillId="0" borderId="44" xfId="60" applyFont="1" applyFill="1" applyBorder="1" applyAlignment="1">
      <alignment horizontal="center" vertical="center" shrinkToFit="1"/>
    </xf>
    <xf numFmtId="0" fontId="18" fillId="0" borderId="0" xfId="56" applyFont="1" applyAlignment="1" applyProtection="1">
      <alignment horizontal="center"/>
      <protection hidden="1"/>
    </xf>
    <xf numFmtId="0" fontId="18" fillId="0" borderId="0" xfId="56" applyFont="1" applyProtection="1">
      <alignment/>
      <protection hidden="1"/>
    </xf>
    <xf numFmtId="0" fontId="20" fillId="0" borderId="0" xfId="56" applyFont="1" applyProtection="1">
      <alignment/>
      <protection hidden="1"/>
    </xf>
    <xf numFmtId="0" fontId="24" fillId="0" borderId="0" xfId="56" applyFont="1" applyAlignment="1" applyProtection="1">
      <alignment horizontal="center"/>
      <protection hidden="1"/>
    </xf>
    <xf numFmtId="10" fontId="18" fillId="0" borderId="19" xfId="60" applyNumberFormat="1" applyFont="1" applyFill="1" applyBorder="1" applyAlignment="1">
      <alignment horizontal="center" vertical="center" shrinkToFit="1"/>
    </xf>
    <xf numFmtId="0" fontId="19" fillId="0" borderId="0" xfId="56" applyFont="1" applyFill="1" applyBorder="1" applyAlignment="1" applyProtection="1">
      <alignment horizontal="left" vertical="top" wrapText="1"/>
      <protection locked="0"/>
    </xf>
    <xf numFmtId="173" fontId="9" fillId="33" borderId="19" xfId="56" applyNumberFormat="1" applyFont="1" applyFill="1" applyBorder="1" applyAlignment="1" applyProtection="1">
      <alignment horizontal="center" vertical="center" shrinkToFit="1"/>
      <protection/>
    </xf>
    <xf numFmtId="173" fontId="9" fillId="33" borderId="20" xfId="56" applyNumberFormat="1" applyFont="1" applyFill="1" applyBorder="1" applyAlignment="1" applyProtection="1">
      <alignment horizontal="center" vertical="center" shrinkToFit="1"/>
      <protection/>
    </xf>
    <xf numFmtId="173" fontId="2" fillId="0" borderId="13" xfId="56" applyNumberFormat="1" applyBorder="1" applyAlignment="1" applyProtection="1">
      <alignment horizontal="center" shrinkToFit="1"/>
      <protection/>
    </xf>
    <xf numFmtId="173" fontId="2" fillId="0" borderId="45" xfId="56" applyNumberFormat="1" applyBorder="1" applyAlignment="1" applyProtection="1">
      <alignment horizontal="center" shrinkToFit="1"/>
      <protection/>
    </xf>
    <xf numFmtId="173" fontId="2" fillId="0" borderId="36" xfId="56" applyNumberFormat="1" applyBorder="1" applyAlignment="1" applyProtection="1">
      <alignment horizontal="center" shrinkToFit="1"/>
      <protection/>
    </xf>
    <xf numFmtId="173" fontId="2" fillId="0" borderId="29" xfId="56" applyNumberFormat="1" applyBorder="1" applyAlignment="1" applyProtection="1">
      <alignment horizontal="center" shrinkToFit="1"/>
      <protection/>
    </xf>
    <xf numFmtId="173" fontId="2" fillId="0" borderId="40" xfId="56" applyNumberFormat="1" applyBorder="1" applyAlignment="1" applyProtection="1">
      <alignment horizontal="center" shrinkToFit="1"/>
      <protection/>
    </xf>
    <xf numFmtId="174" fontId="18" fillId="0" borderId="19" xfId="60" applyNumberFormat="1" applyFont="1" applyFill="1" applyBorder="1" applyAlignment="1" applyProtection="1">
      <alignment horizontal="center" vertical="center" shrinkToFit="1"/>
      <protection/>
    </xf>
    <xf numFmtId="174" fontId="18" fillId="0" borderId="46" xfId="60" applyNumberFormat="1" applyFont="1" applyFill="1" applyBorder="1" applyAlignment="1" applyProtection="1">
      <alignment horizontal="center" vertical="center" shrinkToFit="1"/>
      <protection/>
    </xf>
    <xf numFmtId="173" fontId="18" fillId="0" borderId="19" xfId="56" applyNumberFormat="1" applyFont="1" applyBorder="1" applyAlignment="1" applyProtection="1">
      <alignment horizontal="center" vertical="center" shrinkToFit="1"/>
      <protection/>
    </xf>
    <xf numFmtId="173" fontId="18" fillId="0" borderId="20" xfId="56" applyNumberFormat="1" applyFont="1" applyBorder="1" applyAlignment="1" applyProtection="1">
      <alignment horizontal="center" vertical="center" shrinkToFit="1"/>
      <protection/>
    </xf>
    <xf numFmtId="0" fontId="20" fillId="0" borderId="0" xfId="56" applyFont="1" applyBorder="1" applyAlignment="1" applyProtection="1">
      <alignment shrinkToFit="1"/>
      <protection hidden="1"/>
    </xf>
    <xf numFmtId="172" fontId="22" fillId="0" borderId="47" xfId="56" applyNumberFormat="1" applyFont="1" applyFill="1" applyBorder="1" applyAlignment="1">
      <alignment horizontal="center" vertical="center" shrinkToFit="1"/>
      <protection/>
    </xf>
    <xf numFmtId="172" fontId="22" fillId="0" borderId="48" xfId="56" applyNumberFormat="1" applyFont="1" applyFill="1" applyBorder="1" applyAlignment="1">
      <alignment horizontal="center" vertical="center" shrinkToFit="1"/>
      <protection/>
    </xf>
    <xf numFmtId="0" fontId="2" fillId="0" borderId="0" xfId="56" applyFont="1" applyFill="1" applyBorder="1" applyAlignment="1" applyProtection="1">
      <alignment vertical="top" wrapText="1"/>
      <protection locked="0"/>
    </xf>
    <xf numFmtId="10" fontId="18" fillId="0" borderId="49" xfId="60" applyNumberFormat="1" applyFont="1" applyFill="1" applyBorder="1" applyAlignment="1">
      <alignment horizontal="center" vertical="center" shrinkToFit="1"/>
    </xf>
    <xf numFmtId="10" fontId="18" fillId="0" borderId="50" xfId="60" applyNumberFormat="1" applyFont="1" applyFill="1" applyBorder="1" applyAlignment="1">
      <alignment horizontal="center" vertical="center" shrinkToFit="1"/>
    </xf>
    <xf numFmtId="10" fontId="18" fillId="0" borderId="51" xfId="60" applyNumberFormat="1" applyFont="1" applyFill="1" applyBorder="1" applyAlignment="1">
      <alignment horizontal="center" vertical="center" shrinkToFit="1"/>
    </xf>
    <xf numFmtId="0" fontId="24" fillId="0" borderId="0" xfId="56" applyFont="1" applyFill="1" applyAlignment="1" applyProtection="1">
      <alignment horizontal="center" vertical="center"/>
      <protection hidden="1"/>
    </xf>
    <xf numFmtId="0" fontId="20" fillId="0" borderId="0" xfId="56" applyFont="1" applyFill="1" applyProtection="1">
      <alignment/>
      <protection hidden="1"/>
    </xf>
    <xf numFmtId="0" fontId="18" fillId="0" borderId="0" xfId="56" applyFont="1" applyFill="1" applyProtection="1">
      <alignment/>
      <protection hidden="1"/>
    </xf>
    <xf numFmtId="0" fontId="24" fillId="0" borderId="0" xfId="56" applyFont="1" applyFill="1" applyAlignment="1" applyProtection="1">
      <alignment horizontal="center"/>
      <protection hidden="1"/>
    </xf>
    <xf numFmtId="0" fontId="21" fillId="0" borderId="0" xfId="56" applyFont="1" applyFill="1" applyAlignment="1" applyProtection="1">
      <alignment horizontal="right"/>
      <protection hidden="1"/>
    </xf>
    <xf numFmtId="0" fontId="19" fillId="0" borderId="0" xfId="56" applyFont="1" applyFill="1" applyAlignment="1" applyProtection="1">
      <alignment horizontal="center"/>
      <protection hidden="1"/>
    </xf>
    <xf numFmtId="0" fontId="19" fillId="0" borderId="0" xfId="56" applyFont="1" applyFill="1" applyBorder="1" applyAlignment="1" applyProtection="1">
      <alignment horizontal="left"/>
      <protection hidden="1"/>
    </xf>
    <xf numFmtId="0" fontId="25" fillId="0" borderId="0" xfId="56" applyFont="1" applyFill="1" applyProtection="1">
      <alignment/>
      <protection hidden="1"/>
    </xf>
    <xf numFmtId="0" fontId="19" fillId="0" borderId="0" xfId="56" applyFont="1" applyFill="1" applyProtection="1">
      <alignment/>
      <protection hidden="1"/>
    </xf>
    <xf numFmtId="0" fontId="4" fillId="0" borderId="0" xfId="56" applyFont="1" applyFill="1" applyProtection="1">
      <alignment/>
      <protection hidden="1"/>
    </xf>
    <xf numFmtId="0" fontId="2" fillId="0" borderId="0" xfId="56" applyFill="1" applyProtection="1">
      <alignment/>
      <protection hidden="1"/>
    </xf>
    <xf numFmtId="0" fontId="18" fillId="0" borderId="0" xfId="56" applyFont="1" applyAlignment="1" applyProtection="1">
      <alignment horizontal="left" indent="1" shrinkToFit="1"/>
      <protection hidden="1"/>
    </xf>
    <xf numFmtId="0" fontId="20" fillId="0" borderId="0" xfId="56" applyFont="1" applyBorder="1" applyAlignment="1" applyProtection="1">
      <alignment horizontal="left" shrinkToFit="1"/>
      <protection hidden="1"/>
    </xf>
    <xf numFmtId="0" fontId="18" fillId="0" borderId="0" xfId="56" applyFont="1" applyFill="1" applyAlignment="1" applyProtection="1">
      <alignment horizontal="left" vertical="center" wrapText="1" indent="1" shrinkToFit="1"/>
      <protection hidden="1"/>
    </xf>
    <xf numFmtId="178" fontId="3" fillId="0" borderId="36" xfId="56" applyNumberFormat="1" applyFont="1" applyFill="1" applyBorder="1" applyAlignment="1" applyProtection="1">
      <alignment horizontal="center"/>
      <protection locked="0"/>
    </xf>
    <xf numFmtId="178" fontId="3" fillId="0" borderId="52" xfId="56" applyNumberFormat="1" applyFont="1" applyFill="1" applyBorder="1" applyAlignment="1" applyProtection="1">
      <alignment horizontal="center"/>
      <protection locked="0"/>
    </xf>
    <xf numFmtId="178" fontId="3" fillId="0" borderId="38" xfId="56" applyNumberFormat="1" applyFont="1" applyFill="1" applyBorder="1" applyAlignment="1" applyProtection="1">
      <alignment horizontal="center"/>
      <protection locked="0"/>
    </xf>
    <xf numFmtId="14" fontId="3" fillId="0" borderId="52" xfId="56" applyNumberFormat="1" applyFont="1" applyBorder="1" applyAlignment="1" applyProtection="1">
      <alignment horizontal="center"/>
      <protection locked="0"/>
    </xf>
    <xf numFmtId="0" fontId="3" fillId="0" borderId="52" xfId="56" applyFont="1" applyBorder="1" applyAlignment="1" applyProtection="1">
      <alignment horizontal="center"/>
      <protection locked="0"/>
    </xf>
    <xf numFmtId="0" fontId="3" fillId="0" borderId="53" xfId="56" applyFont="1" applyBorder="1" applyAlignment="1" applyProtection="1">
      <alignment horizontal="center"/>
      <protection locked="0"/>
    </xf>
    <xf numFmtId="0" fontId="3" fillId="33" borderId="36" xfId="56" applyFont="1" applyFill="1" applyBorder="1" applyAlignment="1">
      <alignment horizontal="center"/>
      <protection/>
    </xf>
    <xf numFmtId="0" fontId="3" fillId="33" borderId="38" xfId="56" applyFont="1" applyFill="1" applyBorder="1" applyAlignment="1">
      <alignment horizontal="center"/>
      <protection/>
    </xf>
    <xf numFmtId="0" fontId="18" fillId="0" borderId="0" xfId="56" applyFont="1" applyAlignment="1" applyProtection="1">
      <alignment horizontal="left" wrapText="1" indent="1" shrinkToFit="1"/>
      <protection hidden="1"/>
    </xf>
    <xf numFmtId="0" fontId="20" fillId="0" borderId="0" xfId="56" applyFont="1" applyAlignment="1" applyProtection="1">
      <alignment horizontal="left" shrinkToFit="1"/>
      <protection hidden="1"/>
    </xf>
    <xf numFmtId="0" fontId="18" fillId="0" borderId="11" xfId="56" applyFont="1" applyFill="1" applyBorder="1" applyAlignment="1">
      <alignment horizontal="right" vertical="center" indent="1"/>
      <protection/>
    </xf>
    <xf numFmtId="0" fontId="18" fillId="0" borderId="23" xfId="56" applyFont="1" applyFill="1" applyBorder="1" applyAlignment="1">
      <alignment horizontal="right" vertical="center" indent="1"/>
      <protection/>
    </xf>
    <xf numFmtId="0" fontId="20" fillId="0" borderId="0" xfId="56" applyFont="1" applyFill="1" applyBorder="1" applyAlignment="1" applyProtection="1">
      <alignment horizontal="left" shrinkToFit="1"/>
      <protection hidden="1"/>
    </xf>
    <xf numFmtId="0" fontId="2" fillId="0" borderId="0" xfId="56" applyFill="1" applyAlignment="1" applyProtection="1">
      <alignment horizontal="left" wrapText="1" indent="1"/>
      <protection hidden="1"/>
    </xf>
    <xf numFmtId="175" fontId="21" fillId="0" borderId="0" xfId="56" applyNumberFormat="1" applyFont="1" applyFill="1" applyAlignment="1" applyProtection="1">
      <alignment horizontal="center"/>
      <protection hidden="1"/>
    </xf>
    <xf numFmtId="0" fontId="12" fillId="0" borderId="0" xfId="56" applyFont="1" applyAlignment="1" applyProtection="1">
      <alignment horizontal="left" vertical="center" shrinkToFit="1"/>
      <protection hidden="1"/>
    </xf>
    <xf numFmtId="0" fontId="18" fillId="0" borderId="0" xfId="56" applyFont="1" applyFill="1" applyAlignment="1" applyProtection="1">
      <alignment horizontal="left" indent="1" shrinkToFit="1"/>
      <protection hidden="1"/>
    </xf>
    <xf numFmtId="172" fontId="22" fillId="0" borderId="47" xfId="56" applyNumberFormat="1" applyFont="1" applyFill="1" applyBorder="1" applyAlignment="1">
      <alignment horizontal="center" vertical="center" shrinkToFit="1"/>
      <protection/>
    </xf>
    <xf numFmtId="172" fontId="22" fillId="0" borderId="48" xfId="56" applyNumberFormat="1" applyFont="1" applyFill="1" applyBorder="1" applyAlignment="1">
      <alignment horizontal="center" vertical="center" shrinkToFit="1"/>
      <protection/>
    </xf>
    <xf numFmtId="0" fontId="23" fillId="0" borderId="0" xfId="56" applyFont="1" applyAlignment="1" applyProtection="1">
      <alignment/>
      <protection hidden="1"/>
    </xf>
    <xf numFmtId="173" fontId="22" fillId="0" borderId="50" xfId="56" applyNumberFormat="1" applyFont="1" applyFill="1" applyBorder="1" applyAlignment="1">
      <alignment horizontal="center" vertical="center" shrinkToFit="1"/>
      <protection/>
    </xf>
    <xf numFmtId="0" fontId="18" fillId="0" borderId="31" xfId="56" applyFont="1" applyFill="1" applyBorder="1" applyAlignment="1">
      <alignment horizontal="right" vertical="center" indent="1"/>
      <protection/>
    </xf>
    <xf numFmtId="0" fontId="18" fillId="0" borderId="26" xfId="56" applyFont="1" applyFill="1" applyBorder="1" applyAlignment="1">
      <alignment horizontal="right" vertical="center" indent="1"/>
      <protection/>
    </xf>
    <xf numFmtId="0" fontId="64" fillId="0" borderId="33" xfId="56" applyFont="1" applyBorder="1" applyAlignment="1" applyProtection="1">
      <alignment horizontal="left" vertical="top" wrapText="1" shrinkToFit="1"/>
      <protection locked="0"/>
    </xf>
    <xf numFmtId="0" fontId="2" fillId="0" borderId="41" xfId="56" applyBorder="1" applyAlignment="1" applyProtection="1">
      <alignment vertical="top" wrapText="1" shrinkToFit="1"/>
      <protection locked="0"/>
    </xf>
    <xf numFmtId="0" fontId="2" fillId="0" borderId="54" xfId="56" applyBorder="1" applyAlignment="1" applyProtection="1">
      <alignment vertical="top" wrapText="1" shrinkToFit="1"/>
      <protection locked="0"/>
    </xf>
    <xf numFmtId="0" fontId="8" fillId="33" borderId="55" xfId="56" applyFont="1" applyFill="1" applyBorder="1" applyAlignment="1">
      <alignment horizontal="left" vertical="center" wrapText="1" indent="1"/>
      <protection/>
    </xf>
    <xf numFmtId="0" fontId="2" fillId="0" borderId="56" xfId="56" applyBorder="1" applyAlignment="1">
      <alignment horizontal="left" vertical="center" wrapText="1" indent="1"/>
      <protection/>
    </xf>
    <xf numFmtId="0" fontId="2" fillId="0" borderId="57" xfId="56" applyBorder="1" applyAlignment="1">
      <alignment horizontal="left" vertical="center" wrapText="1" indent="1"/>
      <protection/>
    </xf>
    <xf numFmtId="173" fontId="2" fillId="0" borderId="33" xfId="56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41" xfId="56" applyNumberFormat="1" applyFont="1" applyFill="1" applyBorder="1" applyAlignment="1" applyProtection="1">
      <alignment horizontal="left" vertical="top" wrapText="1" shrinkToFit="1"/>
      <protection locked="0"/>
    </xf>
    <xf numFmtId="173" fontId="2" fillId="0" borderId="54" xfId="56" applyNumberFormat="1" applyFont="1" applyFill="1" applyBorder="1" applyAlignment="1" applyProtection="1">
      <alignment horizontal="left" vertical="top" wrapText="1" shrinkToFit="1"/>
      <protection locked="0"/>
    </xf>
    <xf numFmtId="0" fontId="64" fillId="0" borderId="33" xfId="56" applyFont="1" applyBorder="1" applyAlignment="1" applyProtection="1">
      <alignment horizontal="left" vertical="top" wrapText="1"/>
      <protection locked="0"/>
    </xf>
    <xf numFmtId="0" fontId="64" fillId="0" borderId="41" xfId="56" applyFont="1" applyBorder="1" applyAlignment="1" applyProtection="1">
      <alignment horizontal="left" vertical="top" wrapText="1"/>
      <protection locked="0"/>
    </xf>
    <xf numFmtId="0" fontId="64" fillId="0" borderId="58" xfId="56" applyFont="1" applyBorder="1" applyAlignment="1" applyProtection="1">
      <alignment horizontal="left" vertical="top" wrapText="1"/>
      <protection locked="0"/>
    </xf>
    <xf numFmtId="0" fontId="18" fillId="0" borderId="18" xfId="56" applyFont="1" applyFill="1" applyBorder="1" applyAlignment="1">
      <alignment horizontal="center" vertical="center"/>
      <protection/>
    </xf>
    <xf numFmtId="0" fontId="18" fillId="0" borderId="19" xfId="56" applyFont="1" applyFill="1" applyBorder="1" applyAlignment="1">
      <alignment horizontal="center" vertical="center"/>
      <protection/>
    </xf>
    <xf numFmtId="0" fontId="18" fillId="0" borderId="46" xfId="56" applyFont="1" applyFill="1" applyBorder="1" applyAlignment="1">
      <alignment horizontal="center" vertical="center"/>
      <protection/>
    </xf>
    <xf numFmtId="0" fontId="7" fillId="33" borderId="59" xfId="56" applyFont="1" applyFill="1" applyBorder="1" applyAlignment="1">
      <alignment horizontal="center" vertical="center" wrapText="1"/>
      <protection/>
    </xf>
    <xf numFmtId="0" fontId="7" fillId="33" borderId="60" xfId="56" applyFont="1" applyFill="1" applyBorder="1" applyAlignment="1">
      <alignment horizontal="center" vertical="center" wrapText="1"/>
      <protection/>
    </xf>
    <xf numFmtId="0" fontId="7" fillId="33" borderId="12" xfId="56" applyFont="1" applyFill="1" applyBorder="1" applyAlignment="1">
      <alignment horizontal="center" vertical="center" wrapText="1"/>
      <protection/>
    </xf>
    <xf numFmtId="0" fontId="7" fillId="33" borderId="23" xfId="56" applyFont="1" applyFill="1" applyBorder="1" applyAlignment="1">
      <alignment horizontal="center" vertical="center" wrapText="1"/>
      <protection/>
    </xf>
    <xf numFmtId="0" fontId="2" fillId="33" borderId="26" xfId="56" applyFill="1" applyBorder="1" applyAlignment="1">
      <alignment vertical="center"/>
      <protection/>
    </xf>
    <xf numFmtId="0" fontId="7" fillId="33" borderId="29" xfId="56" applyFont="1" applyFill="1" applyBorder="1" applyAlignment="1">
      <alignment horizontal="center" vertical="center" wrapText="1"/>
      <protection/>
    </xf>
    <xf numFmtId="0" fontId="7" fillId="33" borderId="61" xfId="56" applyFont="1" applyFill="1" applyBorder="1" applyAlignment="1">
      <alignment horizontal="center" vertical="center" wrapText="1"/>
      <protection/>
    </xf>
    <xf numFmtId="0" fontId="7" fillId="33" borderId="42" xfId="56" applyFont="1" applyFill="1" applyBorder="1" applyAlignment="1">
      <alignment horizontal="center" vertical="center" wrapText="1"/>
      <protection/>
    </xf>
    <xf numFmtId="0" fontId="7" fillId="33" borderId="62" xfId="56" applyFont="1" applyFill="1" applyBorder="1" applyAlignment="1">
      <alignment horizontal="center" vertical="center" wrapText="1"/>
      <protection/>
    </xf>
    <xf numFmtId="0" fontId="2" fillId="0" borderId="56" xfId="56" applyBorder="1" applyAlignment="1">
      <alignment horizontal="left" vertical="center" indent="1"/>
      <protection/>
    </xf>
    <xf numFmtId="0" fontId="2" fillId="0" borderId="57" xfId="56" applyBorder="1" applyAlignment="1">
      <alignment horizontal="left" vertical="center" indent="1"/>
      <protection/>
    </xf>
    <xf numFmtId="0" fontId="7" fillId="33" borderId="23" xfId="56" applyFont="1" applyFill="1" applyBorder="1" applyAlignment="1">
      <alignment vertical="center"/>
      <protection/>
    </xf>
    <xf numFmtId="0" fontId="7" fillId="33" borderId="26" xfId="56" applyFont="1" applyFill="1" applyBorder="1" applyAlignment="1">
      <alignment vertical="center"/>
      <protection/>
    </xf>
    <xf numFmtId="0" fontId="7" fillId="33" borderId="24" xfId="56" applyFont="1" applyFill="1" applyBorder="1" applyAlignment="1">
      <alignment horizontal="center" vertical="center" wrapText="1"/>
      <protection/>
    </xf>
    <xf numFmtId="0" fontId="7" fillId="33" borderId="24" xfId="56" applyFont="1" applyFill="1" applyBorder="1" applyAlignment="1">
      <alignment vertical="center"/>
      <protection/>
    </xf>
    <xf numFmtId="0" fontId="7" fillId="33" borderId="27" xfId="56" applyFont="1" applyFill="1" applyBorder="1" applyAlignment="1">
      <alignment vertical="center"/>
      <protection/>
    </xf>
    <xf numFmtId="0" fontId="7" fillId="33" borderId="32" xfId="56" applyFont="1" applyFill="1" applyBorder="1" applyAlignment="1">
      <alignment horizontal="center" vertical="center" wrapText="1"/>
      <protection/>
    </xf>
    <xf numFmtId="0" fontId="7" fillId="33" borderId="63" xfId="56" applyFont="1" applyFill="1" applyBorder="1" applyAlignment="1">
      <alignment horizontal="center" vertical="center" wrapText="1"/>
      <protection/>
    </xf>
    <xf numFmtId="0" fontId="7" fillId="33" borderId="30" xfId="56" applyFont="1" applyFill="1" applyBorder="1" applyAlignment="1">
      <alignment horizontal="center" vertical="center"/>
      <protection/>
    </xf>
    <xf numFmtId="0" fontId="7" fillId="33" borderId="64" xfId="56" applyFont="1" applyFill="1" applyBorder="1" applyAlignment="1">
      <alignment horizontal="center" vertical="center"/>
      <protection/>
    </xf>
    <xf numFmtId="0" fontId="7" fillId="33" borderId="65" xfId="56" applyFont="1" applyFill="1" applyBorder="1" applyAlignment="1">
      <alignment horizontal="center" vertical="center"/>
      <protection/>
    </xf>
    <xf numFmtId="0" fontId="5" fillId="0" borderId="0" xfId="56" applyFont="1" applyAlignment="1">
      <alignment horizontal="left" indent="1" shrinkToFit="1"/>
      <protection/>
    </xf>
    <xf numFmtId="0" fontId="26" fillId="0" borderId="0" xfId="56" applyFont="1" applyAlignment="1">
      <alignment horizontal="left" indent="1" shrinkToFit="1"/>
      <protection/>
    </xf>
    <xf numFmtId="0" fontId="3" fillId="0" borderId="21" xfId="56" applyFont="1" applyFill="1" applyBorder="1" applyAlignment="1" applyProtection="1">
      <alignment horizontal="left" indent="1"/>
      <protection locked="0"/>
    </xf>
    <xf numFmtId="0" fontId="3" fillId="0" borderId="22" xfId="56" applyFont="1" applyFill="1" applyBorder="1" applyAlignment="1" applyProtection="1">
      <alignment horizontal="left" indent="1"/>
      <protection locked="0"/>
    </xf>
    <xf numFmtId="0" fontId="3" fillId="0" borderId="23" xfId="56" applyFont="1" applyFill="1" applyBorder="1" applyAlignment="1" applyProtection="1">
      <alignment horizontal="left" indent="1" shrinkToFit="1"/>
      <protection locked="0"/>
    </xf>
    <xf numFmtId="0" fontId="3" fillId="0" borderId="24" xfId="56" applyFont="1" applyFill="1" applyBorder="1" applyAlignment="1" applyProtection="1">
      <alignment horizontal="left" indent="1" shrinkToFit="1"/>
      <protection locked="0"/>
    </xf>
    <xf numFmtId="0" fontId="18" fillId="0" borderId="25" xfId="56" applyFont="1" applyFill="1" applyBorder="1" applyAlignment="1">
      <alignment horizontal="right" vertical="center"/>
      <protection/>
    </xf>
    <xf numFmtId="0" fontId="18" fillId="0" borderId="52" xfId="56" applyFont="1" applyFill="1" applyBorder="1" applyAlignment="1">
      <alignment horizontal="right" vertical="center"/>
      <protection/>
    </xf>
    <xf numFmtId="0" fontId="18" fillId="0" borderId="38" xfId="56" applyFont="1" applyFill="1" applyBorder="1" applyAlignment="1">
      <alignment horizontal="right" vertical="center"/>
      <protection/>
    </xf>
    <xf numFmtId="0" fontId="8" fillId="33" borderId="55" xfId="56" applyFont="1" applyFill="1" applyBorder="1" applyAlignment="1">
      <alignment horizontal="left" vertical="center" wrapText="1" indent="1"/>
      <protection/>
    </xf>
    <xf numFmtId="0" fontId="8" fillId="33" borderId="56" xfId="56" applyFont="1" applyFill="1" applyBorder="1" applyAlignment="1">
      <alignment horizontal="left" vertical="center" wrapText="1" indent="1"/>
      <protection/>
    </xf>
    <xf numFmtId="0" fontId="8" fillId="33" borderId="57" xfId="56" applyFont="1" applyFill="1" applyBorder="1" applyAlignment="1">
      <alignment horizontal="left" vertical="center" wrapText="1" indent="1"/>
      <protection/>
    </xf>
    <xf numFmtId="0" fontId="18" fillId="0" borderId="55" xfId="56" applyFont="1" applyBorder="1" applyAlignment="1">
      <alignment horizontal="right" vertical="center" wrapText="1" indent="1"/>
      <protection/>
    </xf>
    <xf numFmtId="0" fontId="18" fillId="0" borderId="56" xfId="56" applyFont="1" applyBorder="1" applyAlignment="1">
      <alignment horizontal="right" vertical="center" wrapText="1" indent="1"/>
      <protection/>
    </xf>
    <xf numFmtId="0" fontId="18" fillId="0" borderId="57" xfId="56" applyFont="1" applyBorder="1" applyAlignment="1">
      <alignment horizontal="right" vertical="center" wrapText="1" indent="1"/>
      <protection/>
    </xf>
    <xf numFmtId="0" fontId="7" fillId="33" borderId="55" xfId="56" applyFont="1" applyFill="1" applyBorder="1" applyAlignment="1">
      <alignment horizontal="left" vertical="center" indent="1"/>
      <protection/>
    </xf>
    <xf numFmtId="0" fontId="7" fillId="33" borderId="10" xfId="56" applyFont="1" applyFill="1" applyBorder="1" applyAlignment="1">
      <alignment horizontal="left" vertical="center" indent="1"/>
      <protection/>
    </xf>
    <xf numFmtId="0" fontId="7" fillId="33" borderId="21" xfId="56" applyFont="1" applyFill="1" applyBorder="1" applyAlignment="1">
      <alignment horizontal="left" vertical="center" indent="1"/>
      <protection/>
    </xf>
    <xf numFmtId="0" fontId="7" fillId="33" borderId="22" xfId="56" applyFont="1" applyFill="1" applyBorder="1" applyAlignment="1">
      <alignment horizontal="left" vertical="center" indent="1"/>
      <protection/>
    </xf>
    <xf numFmtId="0" fontId="7" fillId="33" borderId="10" xfId="56" applyFont="1" applyFill="1" applyBorder="1" applyAlignment="1">
      <alignment horizontal="left" vertical="center" indent="2"/>
      <protection/>
    </xf>
    <xf numFmtId="0" fontId="7" fillId="33" borderId="21" xfId="56" applyFont="1" applyFill="1" applyBorder="1" applyAlignment="1">
      <alignment horizontal="left" vertical="center" indent="2"/>
      <protection/>
    </xf>
    <xf numFmtId="0" fontId="2" fillId="0" borderId="22" xfId="56" applyBorder="1" applyAlignment="1">
      <alignment horizontal="left" indent="2"/>
      <protection/>
    </xf>
    <xf numFmtId="0" fontId="7" fillId="33" borderId="11" xfId="56" applyFont="1" applyFill="1" applyBorder="1" applyAlignment="1">
      <alignment horizontal="left" vertical="center" wrapText="1" indent="1"/>
      <protection/>
    </xf>
    <xf numFmtId="0" fontId="7" fillId="33" borderId="11" xfId="56" applyFont="1" applyFill="1" applyBorder="1" applyAlignment="1">
      <alignment horizontal="left" vertical="center" indent="1"/>
      <protection/>
    </xf>
    <xf numFmtId="0" fontId="7" fillId="33" borderId="31" xfId="56" applyFont="1" applyFill="1" applyBorder="1" applyAlignment="1">
      <alignment horizontal="left" vertical="center" indent="1"/>
      <protection/>
    </xf>
    <xf numFmtId="173" fontId="22" fillId="0" borderId="66" xfId="56" applyNumberFormat="1" applyFont="1" applyFill="1" applyBorder="1" applyAlignment="1">
      <alignment horizontal="center" vertical="center" shrinkToFit="1"/>
      <protection/>
    </xf>
    <xf numFmtId="173" fontId="22" fillId="0" borderId="67" xfId="56" applyNumberFormat="1" applyFont="1" applyFill="1" applyBorder="1" applyAlignment="1">
      <alignment horizontal="center" vertical="center" shrinkToFit="1"/>
      <protection/>
    </xf>
    <xf numFmtId="173" fontId="22" fillId="0" borderId="68" xfId="56" applyNumberFormat="1" applyFont="1" applyFill="1" applyBorder="1" applyAlignment="1">
      <alignment horizontal="center" vertical="center" shrinkToFit="1"/>
      <protection/>
    </xf>
    <xf numFmtId="0" fontId="2" fillId="0" borderId="33" xfId="56" applyFont="1" applyFill="1" applyBorder="1" applyAlignment="1" applyProtection="1">
      <alignment horizontal="left" vertical="top" wrapText="1"/>
      <protection locked="0"/>
    </xf>
    <xf numFmtId="0" fontId="2" fillId="0" borderId="41" xfId="56" applyFont="1" applyFill="1" applyBorder="1" applyAlignment="1" applyProtection="1">
      <alignment horizontal="left" vertical="top" wrapText="1"/>
      <protection locked="0"/>
    </xf>
    <xf numFmtId="0" fontId="2" fillId="0" borderId="54" xfId="56" applyFont="1" applyFill="1" applyBorder="1" applyAlignment="1" applyProtection="1">
      <alignment horizontal="left" vertical="top" wrapText="1"/>
      <protection locked="0"/>
    </xf>
    <xf numFmtId="0" fontId="7" fillId="33" borderId="23" xfId="56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69"/>
  <sheetViews>
    <sheetView showGridLines="0" tabSelected="1" zoomScale="90" zoomScaleNormal="90" workbookViewId="0" topLeftCell="F1">
      <selection activeCell="K7" sqref="K7:K9"/>
    </sheetView>
  </sheetViews>
  <sheetFormatPr defaultColWidth="9.140625" defaultRowHeight="15"/>
  <cols>
    <col min="1" max="1" width="44.57421875" style="3" customWidth="1"/>
    <col min="2" max="2" width="6.57421875" style="3" customWidth="1"/>
    <col min="3" max="3" width="6.7109375" style="3" customWidth="1"/>
    <col min="4" max="4" width="10.00390625" style="3" customWidth="1"/>
    <col min="5" max="5" width="9.8515625" style="3" customWidth="1"/>
    <col min="6" max="6" width="11.28125" style="3" customWidth="1"/>
    <col min="7" max="7" width="8.7109375" style="3" customWidth="1"/>
    <col min="8" max="8" width="9.00390625" style="3" customWidth="1"/>
    <col min="9" max="10" width="9.7109375" style="3" customWidth="1"/>
    <col min="11" max="11" width="118.8515625" style="4" customWidth="1"/>
    <col min="12" max="12" width="6.57421875" style="2" customWidth="1"/>
    <col min="13" max="16384" width="9.140625" style="3" customWidth="1"/>
  </cols>
  <sheetData>
    <row r="1" spans="1:11" ht="18.75" thickBot="1">
      <c r="A1" s="215" t="s">
        <v>56</v>
      </c>
      <c r="B1" s="216"/>
      <c r="C1" s="216"/>
      <c r="D1" s="216"/>
      <c r="E1" s="216"/>
      <c r="F1" s="216"/>
      <c r="G1" s="216"/>
      <c r="H1" s="216"/>
      <c r="I1" s="216"/>
      <c r="J1" s="216"/>
      <c r="K1" s="1"/>
    </row>
    <row r="2" spans="1:11" ht="18.75" customHeight="1">
      <c r="A2" s="5" t="s">
        <v>0</v>
      </c>
      <c r="B2" s="217"/>
      <c r="C2" s="217"/>
      <c r="D2" s="217"/>
      <c r="E2" s="217"/>
      <c r="F2" s="217"/>
      <c r="G2" s="217"/>
      <c r="H2" s="217"/>
      <c r="I2" s="217"/>
      <c r="J2" s="218"/>
      <c r="K2" s="6">
        <f>IF(B2=0,"",B2)</f>
      </c>
    </row>
    <row r="3" spans="1:11" ht="18" customHeight="1">
      <c r="A3" s="7" t="s">
        <v>1</v>
      </c>
      <c r="B3" s="219"/>
      <c r="C3" s="219"/>
      <c r="D3" s="219"/>
      <c r="E3" s="219"/>
      <c r="F3" s="219"/>
      <c r="G3" s="219"/>
      <c r="H3" s="219"/>
      <c r="I3" s="219"/>
      <c r="J3" s="220"/>
      <c r="K3" s="8">
        <f>IF(B3=0,"",B3)</f>
      </c>
    </row>
    <row r="4" spans="1:11" ht="18" customHeight="1">
      <c r="A4" s="7" t="s">
        <v>2</v>
      </c>
      <c r="B4" s="156">
        <v>42248</v>
      </c>
      <c r="C4" s="157"/>
      <c r="D4" s="157"/>
      <c r="E4" s="158"/>
      <c r="F4" s="162" t="s">
        <v>3</v>
      </c>
      <c r="G4" s="163"/>
      <c r="H4" s="159">
        <v>42735</v>
      </c>
      <c r="I4" s="160"/>
      <c r="J4" s="161"/>
      <c r="K4" s="94"/>
    </row>
    <row r="5" spans="1:12" s="10" customFormat="1" ht="9" customHeight="1" thickBot="1">
      <c r="A5" s="9"/>
      <c r="K5" s="11"/>
      <c r="L5" s="12"/>
    </row>
    <row r="6" spans="1:11" ht="20.25" customHeight="1" thickBot="1">
      <c r="A6" s="231" t="s">
        <v>4</v>
      </c>
      <c r="B6" s="232"/>
      <c r="C6" s="232"/>
      <c r="D6" s="232"/>
      <c r="E6" s="233"/>
      <c r="F6" s="234" t="s">
        <v>5</v>
      </c>
      <c r="G6" s="235"/>
      <c r="H6" s="235"/>
      <c r="I6" s="235"/>
      <c r="J6" s="236"/>
      <c r="K6" s="13" t="s">
        <v>57</v>
      </c>
    </row>
    <row r="7" spans="1:11" ht="18" customHeight="1">
      <c r="A7" s="237" t="s">
        <v>6</v>
      </c>
      <c r="B7" s="197" t="s">
        <v>7</v>
      </c>
      <c r="C7" s="197" t="s">
        <v>8</v>
      </c>
      <c r="D7" s="197" t="s">
        <v>9</v>
      </c>
      <c r="E7" s="207" t="s">
        <v>10</v>
      </c>
      <c r="F7" s="210" t="s">
        <v>49</v>
      </c>
      <c r="G7" s="246" t="s">
        <v>35</v>
      </c>
      <c r="H7" s="246"/>
      <c r="I7" s="246"/>
      <c r="J7" s="212" t="s">
        <v>10</v>
      </c>
      <c r="K7" s="194" t="s">
        <v>36</v>
      </c>
    </row>
    <row r="8" spans="1:11" ht="17.25" customHeight="1">
      <c r="A8" s="238"/>
      <c r="B8" s="205"/>
      <c r="C8" s="205"/>
      <c r="D8" s="205"/>
      <c r="E8" s="208"/>
      <c r="F8" s="195"/>
      <c r="G8" s="197" t="s">
        <v>11</v>
      </c>
      <c r="H8" s="199" t="s">
        <v>12</v>
      </c>
      <c r="I8" s="201" t="s">
        <v>13</v>
      </c>
      <c r="J8" s="213"/>
      <c r="K8" s="195"/>
    </row>
    <row r="9" spans="1:12" s="15" customFormat="1" ht="48" customHeight="1" thickBot="1">
      <c r="A9" s="239"/>
      <c r="B9" s="206"/>
      <c r="C9" s="206"/>
      <c r="D9" s="206"/>
      <c r="E9" s="209"/>
      <c r="F9" s="211"/>
      <c r="G9" s="198"/>
      <c r="H9" s="200"/>
      <c r="I9" s="202"/>
      <c r="J9" s="214"/>
      <c r="K9" s="196"/>
      <c r="L9" s="14"/>
    </row>
    <row r="10" spans="1:11" ht="6" customHeight="1" thickBot="1">
      <c r="A10" s="16"/>
      <c r="B10" s="17"/>
      <c r="C10" s="18"/>
      <c r="D10" s="19"/>
      <c r="E10" s="20"/>
      <c r="F10" s="21"/>
      <c r="G10" s="18"/>
      <c r="H10" s="18"/>
      <c r="I10" s="19"/>
      <c r="J10" s="20"/>
      <c r="K10" s="22"/>
    </row>
    <row r="11" spans="1:12" s="30" customFormat="1" ht="24" customHeight="1" thickBot="1">
      <c r="A11" s="182" t="s">
        <v>40</v>
      </c>
      <c r="B11" s="183"/>
      <c r="C11" s="183"/>
      <c r="D11" s="184"/>
      <c r="E11" s="23">
        <f>SUM(E12:E19)</f>
        <v>0</v>
      </c>
      <c r="F11" s="24">
        <f>SUM(F12:F19)</f>
        <v>0</v>
      </c>
      <c r="G11" s="25">
        <f>SUM(G12:G19)</f>
        <v>0</v>
      </c>
      <c r="H11" s="25" t="s">
        <v>15</v>
      </c>
      <c r="I11" s="26" t="s">
        <v>15</v>
      </c>
      <c r="J11" s="27">
        <f>SUM(J12:J19)</f>
        <v>0</v>
      </c>
      <c r="K11" s="28" t="str">
        <f>A11</f>
        <v>1. Tööjõukulud kokku  (koos maksudega)</v>
      </c>
      <c r="L11" s="29" t="str">
        <f>IF(E11=J11," ","Eelarve ja fin.allikad pole omavahel tasakaalus")</f>
        <v> </v>
      </c>
    </row>
    <row r="12" spans="1:12" s="89" customFormat="1" ht="15" customHeight="1">
      <c r="A12" s="87" t="s">
        <v>14</v>
      </c>
      <c r="B12" s="32"/>
      <c r="C12" s="33"/>
      <c r="D12" s="34"/>
      <c r="E12" s="35">
        <f aca="true" t="shared" si="0" ref="E12:E17">C12*D12</f>
        <v>0</v>
      </c>
      <c r="F12" s="36"/>
      <c r="G12" s="37"/>
      <c r="H12" s="38" t="s">
        <v>15</v>
      </c>
      <c r="I12" s="39" t="s">
        <v>15</v>
      </c>
      <c r="J12" s="35">
        <f aca="true" t="shared" si="1" ref="J12:J19">F12+G12</f>
        <v>0</v>
      </c>
      <c r="K12" s="185"/>
      <c r="L12" s="88" t="str">
        <f aca="true" t="shared" si="2" ref="L12:L47">IF(E12=J12," ","Eelarve ja fin.allikad pole omavahel tasakaalus")</f>
        <v> </v>
      </c>
    </row>
    <row r="13" spans="1:12" s="89" customFormat="1" ht="15" customHeight="1">
      <c r="A13" s="90" t="s">
        <v>16</v>
      </c>
      <c r="B13" s="41"/>
      <c r="C13" s="42"/>
      <c r="D13" s="43"/>
      <c r="E13" s="35">
        <f t="shared" si="0"/>
        <v>0</v>
      </c>
      <c r="F13" s="44"/>
      <c r="G13" s="45"/>
      <c r="H13" s="46" t="s">
        <v>15</v>
      </c>
      <c r="I13" s="47" t="s">
        <v>15</v>
      </c>
      <c r="J13" s="35">
        <f t="shared" si="1"/>
        <v>0</v>
      </c>
      <c r="K13" s="186"/>
      <c r="L13" s="88" t="str">
        <f t="shared" si="2"/>
        <v> </v>
      </c>
    </row>
    <row r="14" spans="1:12" s="89" customFormat="1" ht="15" customHeight="1">
      <c r="A14" s="90" t="s">
        <v>17</v>
      </c>
      <c r="B14" s="41"/>
      <c r="C14" s="42"/>
      <c r="D14" s="43"/>
      <c r="E14" s="35">
        <f t="shared" si="0"/>
        <v>0</v>
      </c>
      <c r="F14" s="44"/>
      <c r="G14" s="45"/>
      <c r="H14" s="46" t="s">
        <v>15</v>
      </c>
      <c r="I14" s="47" t="s">
        <v>15</v>
      </c>
      <c r="J14" s="35">
        <f t="shared" si="1"/>
        <v>0</v>
      </c>
      <c r="K14" s="186"/>
      <c r="L14" s="88" t="str">
        <f t="shared" si="2"/>
        <v> </v>
      </c>
    </row>
    <row r="15" spans="1:12" s="89" customFormat="1" ht="15" customHeight="1">
      <c r="A15" s="90" t="s">
        <v>18</v>
      </c>
      <c r="B15" s="41"/>
      <c r="C15" s="42"/>
      <c r="D15" s="43"/>
      <c r="E15" s="35">
        <f t="shared" si="0"/>
        <v>0</v>
      </c>
      <c r="F15" s="44"/>
      <c r="G15" s="45"/>
      <c r="H15" s="46" t="s">
        <v>15</v>
      </c>
      <c r="I15" s="47" t="s">
        <v>15</v>
      </c>
      <c r="J15" s="35">
        <f t="shared" si="1"/>
        <v>0</v>
      </c>
      <c r="K15" s="186"/>
      <c r="L15" s="88" t="str">
        <f t="shared" si="2"/>
        <v> </v>
      </c>
    </row>
    <row r="16" spans="1:12" s="89" customFormat="1" ht="15" customHeight="1">
      <c r="A16" s="90" t="s">
        <v>19</v>
      </c>
      <c r="B16" s="41"/>
      <c r="C16" s="42"/>
      <c r="D16" s="43"/>
      <c r="E16" s="35">
        <f t="shared" si="0"/>
        <v>0</v>
      </c>
      <c r="F16" s="44"/>
      <c r="G16" s="45"/>
      <c r="H16" s="46" t="s">
        <v>15</v>
      </c>
      <c r="I16" s="47" t="s">
        <v>15</v>
      </c>
      <c r="J16" s="35">
        <f t="shared" si="1"/>
        <v>0</v>
      </c>
      <c r="K16" s="186"/>
      <c r="L16" s="88" t="str">
        <f t="shared" si="2"/>
        <v> </v>
      </c>
    </row>
    <row r="17" spans="1:12" s="89" customFormat="1" ht="15" customHeight="1">
      <c r="A17" s="90" t="s">
        <v>20</v>
      </c>
      <c r="B17" s="41"/>
      <c r="C17" s="42"/>
      <c r="D17" s="43"/>
      <c r="E17" s="35">
        <f t="shared" si="0"/>
        <v>0</v>
      </c>
      <c r="F17" s="44"/>
      <c r="G17" s="45"/>
      <c r="H17" s="46" t="s">
        <v>15</v>
      </c>
      <c r="I17" s="47" t="s">
        <v>15</v>
      </c>
      <c r="J17" s="35">
        <f t="shared" si="1"/>
        <v>0</v>
      </c>
      <c r="K17" s="186"/>
      <c r="L17" s="88" t="str">
        <f t="shared" si="2"/>
        <v> </v>
      </c>
    </row>
    <row r="18" spans="1:12" s="89" customFormat="1" ht="15" customHeight="1">
      <c r="A18" s="91" t="s">
        <v>55</v>
      </c>
      <c r="B18" s="48" t="s">
        <v>15</v>
      </c>
      <c r="C18" s="49" t="s">
        <v>15</v>
      </c>
      <c r="D18" s="50" t="s">
        <v>15</v>
      </c>
      <c r="E18" s="35">
        <f>SUM(E12:E17)*0.8%</f>
        <v>0</v>
      </c>
      <c r="F18" s="51">
        <f>SUM(F12:F17)*0.8%</f>
        <v>0</v>
      </c>
      <c r="G18" s="52">
        <f>SUM(G12:G17)*0.8%</f>
        <v>0</v>
      </c>
      <c r="H18" s="46" t="s">
        <v>15</v>
      </c>
      <c r="I18" s="47" t="s">
        <v>15</v>
      </c>
      <c r="J18" s="35">
        <f>F18+G18</f>
        <v>0</v>
      </c>
      <c r="K18" s="186"/>
      <c r="L18" s="88" t="str">
        <f t="shared" si="2"/>
        <v> </v>
      </c>
    </row>
    <row r="19" spans="1:12" s="89" customFormat="1" ht="15" customHeight="1" thickBot="1">
      <c r="A19" s="92" t="s">
        <v>39</v>
      </c>
      <c r="B19" s="53" t="s">
        <v>15</v>
      </c>
      <c r="C19" s="54" t="s">
        <v>15</v>
      </c>
      <c r="D19" s="55" t="s">
        <v>15</v>
      </c>
      <c r="E19" s="35">
        <f>SUM(E12:E17)*33%</f>
        <v>0</v>
      </c>
      <c r="F19" s="56">
        <f>SUM(F12:F17)*33%</f>
        <v>0</v>
      </c>
      <c r="G19" s="57">
        <f>SUM(G12:G17)*33%</f>
        <v>0</v>
      </c>
      <c r="H19" s="58" t="s">
        <v>15</v>
      </c>
      <c r="I19" s="59" t="s">
        <v>15</v>
      </c>
      <c r="J19" s="35">
        <f t="shared" si="1"/>
        <v>0</v>
      </c>
      <c r="K19" s="187"/>
      <c r="L19" s="88" t="str">
        <f t="shared" si="2"/>
        <v> </v>
      </c>
    </row>
    <row r="20" spans="1:12" s="61" customFormat="1" ht="28.5" customHeight="1" thickBot="1">
      <c r="A20" s="182" t="s">
        <v>37</v>
      </c>
      <c r="B20" s="203"/>
      <c r="C20" s="203"/>
      <c r="D20" s="204"/>
      <c r="E20" s="23">
        <f aca="true" t="shared" si="3" ref="E20:J20">SUM(E21:E29)</f>
        <v>0</v>
      </c>
      <c r="F20" s="24">
        <f t="shared" si="3"/>
        <v>0</v>
      </c>
      <c r="G20" s="25">
        <f t="shared" si="3"/>
        <v>0</v>
      </c>
      <c r="H20" s="25">
        <f t="shared" si="3"/>
        <v>0</v>
      </c>
      <c r="I20" s="26">
        <f t="shared" si="3"/>
        <v>0</v>
      </c>
      <c r="J20" s="27">
        <f t="shared" si="3"/>
        <v>0</v>
      </c>
      <c r="K20" s="60" t="str">
        <f>A20</f>
        <v>2. Projekti ürituste korraldamisega seotud kulud kokku</v>
      </c>
      <c r="L20" s="29"/>
    </row>
    <row r="21" spans="1:12" ht="15" customHeight="1">
      <c r="A21" s="31" t="s">
        <v>21</v>
      </c>
      <c r="B21" s="32"/>
      <c r="C21" s="33"/>
      <c r="D21" s="34"/>
      <c r="E21" s="35">
        <f aca="true" t="shared" si="4" ref="E21:E29">C21*D21</f>
        <v>0</v>
      </c>
      <c r="F21" s="36"/>
      <c r="G21" s="37"/>
      <c r="H21" s="37"/>
      <c r="I21" s="62"/>
      <c r="J21" s="35">
        <f>SUM(F21:I21)</f>
        <v>0</v>
      </c>
      <c r="K21" s="179"/>
      <c r="L21" s="29" t="str">
        <f t="shared" si="2"/>
        <v> </v>
      </c>
    </row>
    <row r="22" spans="1:12" ht="15" customHeight="1">
      <c r="A22" s="63" t="s">
        <v>22</v>
      </c>
      <c r="B22" s="64"/>
      <c r="C22" s="65"/>
      <c r="D22" s="62"/>
      <c r="E22" s="35">
        <f t="shared" si="4"/>
        <v>0</v>
      </c>
      <c r="F22" s="36"/>
      <c r="G22" s="37"/>
      <c r="H22" s="37"/>
      <c r="I22" s="62"/>
      <c r="J22" s="35">
        <f aca="true" t="shared" si="5" ref="J22:J29">SUM(F22:I22)</f>
        <v>0</v>
      </c>
      <c r="K22" s="180"/>
      <c r="L22" s="29" t="str">
        <f t="shared" si="2"/>
        <v> </v>
      </c>
    </row>
    <row r="23" spans="1:12" ht="15" customHeight="1">
      <c r="A23" s="63" t="s">
        <v>23</v>
      </c>
      <c r="B23" s="64"/>
      <c r="C23" s="65"/>
      <c r="D23" s="62"/>
      <c r="E23" s="35">
        <f t="shared" si="4"/>
        <v>0</v>
      </c>
      <c r="F23" s="36"/>
      <c r="G23" s="37"/>
      <c r="H23" s="37"/>
      <c r="I23" s="62"/>
      <c r="J23" s="35">
        <f>SUM(F23:I23)</f>
        <v>0</v>
      </c>
      <c r="K23" s="180"/>
      <c r="L23" s="29" t="str">
        <f t="shared" si="2"/>
        <v> </v>
      </c>
    </row>
    <row r="24" spans="1:12" ht="15" customHeight="1">
      <c r="A24" s="63"/>
      <c r="B24" s="64"/>
      <c r="C24" s="65"/>
      <c r="D24" s="62"/>
      <c r="E24" s="35">
        <f t="shared" si="4"/>
        <v>0</v>
      </c>
      <c r="F24" s="36"/>
      <c r="G24" s="37"/>
      <c r="H24" s="37"/>
      <c r="I24" s="62"/>
      <c r="J24" s="35">
        <f t="shared" si="5"/>
        <v>0</v>
      </c>
      <c r="K24" s="180"/>
      <c r="L24" s="29" t="str">
        <f t="shared" si="2"/>
        <v> </v>
      </c>
    </row>
    <row r="25" spans="1:12" ht="15" customHeight="1">
      <c r="A25" s="63"/>
      <c r="B25" s="64"/>
      <c r="C25" s="65"/>
      <c r="D25" s="62"/>
      <c r="E25" s="35">
        <f t="shared" si="4"/>
        <v>0</v>
      </c>
      <c r="F25" s="36"/>
      <c r="G25" s="37"/>
      <c r="H25" s="37"/>
      <c r="I25" s="62"/>
      <c r="J25" s="35">
        <f t="shared" si="5"/>
        <v>0</v>
      </c>
      <c r="K25" s="180"/>
      <c r="L25" s="29"/>
    </row>
    <row r="26" spans="1:12" ht="15" customHeight="1">
      <c r="A26" s="63"/>
      <c r="B26" s="64"/>
      <c r="C26" s="65"/>
      <c r="D26" s="62"/>
      <c r="E26" s="35">
        <f t="shared" si="4"/>
        <v>0</v>
      </c>
      <c r="F26" s="36"/>
      <c r="G26" s="37"/>
      <c r="H26" s="37"/>
      <c r="I26" s="62"/>
      <c r="J26" s="35">
        <f t="shared" si="5"/>
        <v>0</v>
      </c>
      <c r="K26" s="180"/>
      <c r="L26" s="29"/>
    </row>
    <row r="27" spans="1:12" ht="15" customHeight="1">
      <c r="A27" s="63"/>
      <c r="B27" s="64"/>
      <c r="C27" s="65"/>
      <c r="D27" s="62"/>
      <c r="E27" s="35">
        <f t="shared" si="4"/>
        <v>0</v>
      </c>
      <c r="F27" s="36"/>
      <c r="G27" s="37"/>
      <c r="H27" s="37"/>
      <c r="I27" s="62"/>
      <c r="J27" s="35">
        <f t="shared" si="5"/>
        <v>0</v>
      </c>
      <c r="K27" s="180"/>
      <c r="L27" s="29" t="str">
        <f t="shared" si="2"/>
        <v> </v>
      </c>
    </row>
    <row r="28" spans="1:12" ht="15" customHeight="1">
      <c r="A28" s="40"/>
      <c r="B28" s="41"/>
      <c r="C28" s="42"/>
      <c r="D28" s="43"/>
      <c r="E28" s="35">
        <f t="shared" si="4"/>
        <v>0</v>
      </c>
      <c r="F28" s="44"/>
      <c r="G28" s="45"/>
      <c r="H28" s="45"/>
      <c r="I28" s="43"/>
      <c r="J28" s="35">
        <f t="shared" si="5"/>
        <v>0</v>
      </c>
      <c r="K28" s="180"/>
      <c r="L28" s="29" t="str">
        <f t="shared" si="2"/>
        <v> </v>
      </c>
    </row>
    <row r="29" spans="1:12" ht="15" customHeight="1" thickBot="1">
      <c r="A29" s="66"/>
      <c r="B29" s="67"/>
      <c r="C29" s="68"/>
      <c r="D29" s="69"/>
      <c r="E29" s="35">
        <f t="shared" si="4"/>
        <v>0</v>
      </c>
      <c r="F29" s="70"/>
      <c r="G29" s="71"/>
      <c r="H29" s="71"/>
      <c r="I29" s="72"/>
      <c r="J29" s="35">
        <f t="shared" si="5"/>
        <v>0</v>
      </c>
      <c r="K29" s="181"/>
      <c r="L29" s="29" t="str">
        <f t="shared" si="2"/>
        <v> </v>
      </c>
    </row>
    <row r="30" spans="1:12" s="74" customFormat="1" ht="27" customHeight="1" thickBot="1">
      <c r="A30" s="182" t="s">
        <v>48</v>
      </c>
      <c r="B30" s="183"/>
      <c r="C30" s="183"/>
      <c r="D30" s="184"/>
      <c r="E30" s="23">
        <f aca="true" t="shared" si="6" ref="E30:J30">SUM(E31:E39)</f>
        <v>0</v>
      </c>
      <c r="F30" s="24">
        <f t="shared" si="6"/>
        <v>0</v>
      </c>
      <c r="G30" s="25">
        <f t="shared" si="6"/>
        <v>0</v>
      </c>
      <c r="H30" s="25">
        <f t="shared" si="6"/>
        <v>0</v>
      </c>
      <c r="I30" s="26">
        <f t="shared" si="6"/>
        <v>0</v>
      </c>
      <c r="J30" s="27">
        <f t="shared" si="6"/>
        <v>0</v>
      </c>
      <c r="K30" s="73" t="str">
        <f>A30</f>
        <v>3. Muud projekti elluviimiseks vajalikud ostetud teenused, tööd ja väikevahendid kokku</v>
      </c>
      <c r="L30" s="29" t="str">
        <f t="shared" si="2"/>
        <v> </v>
      </c>
    </row>
    <row r="31" spans="1:12" ht="15" customHeight="1">
      <c r="A31" s="31" t="s">
        <v>24</v>
      </c>
      <c r="B31" s="32"/>
      <c r="C31" s="33"/>
      <c r="D31" s="34"/>
      <c r="E31" s="35">
        <f aca="true" t="shared" si="7" ref="E31:E39">C31*D31</f>
        <v>0</v>
      </c>
      <c r="F31" s="36"/>
      <c r="G31" s="37"/>
      <c r="H31" s="37"/>
      <c r="I31" s="62"/>
      <c r="J31" s="35">
        <f>SUM(F31:I31)</f>
        <v>0</v>
      </c>
      <c r="K31" s="185"/>
      <c r="L31" s="29" t="str">
        <f t="shared" si="2"/>
        <v> </v>
      </c>
    </row>
    <row r="32" spans="1:12" ht="15" customHeight="1">
      <c r="A32" s="40" t="s">
        <v>25</v>
      </c>
      <c r="B32" s="41"/>
      <c r="C32" s="42"/>
      <c r="D32" s="43"/>
      <c r="E32" s="35">
        <f t="shared" si="7"/>
        <v>0</v>
      </c>
      <c r="F32" s="44"/>
      <c r="G32" s="45"/>
      <c r="H32" s="45"/>
      <c r="I32" s="43"/>
      <c r="J32" s="35">
        <f aca="true" t="shared" si="8" ref="J32:J39">SUM(F32:I32)</f>
        <v>0</v>
      </c>
      <c r="K32" s="186"/>
      <c r="L32" s="29" t="str">
        <f t="shared" si="2"/>
        <v> </v>
      </c>
    </row>
    <row r="33" spans="1:12" ht="15" customHeight="1">
      <c r="A33" s="75"/>
      <c r="B33" s="41"/>
      <c r="C33" s="42"/>
      <c r="D33" s="43"/>
      <c r="E33" s="35">
        <f t="shared" si="7"/>
        <v>0</v>
      </c>
      <c r="F33" s="44"/>
      <c r="G33" s="45"/>
      <c r="H33" s="45"/>
      <c r="I33" s="43"/>
      <c r="J33" s="35">
        <f t="shared" si="8"/>
        <v>0</v>
      </c>
      <c r="K33" s="186"/>
      <c r="L33" s="29" t="str">
        <f t="shared" si="2"/>
        <v> </v>
      </c>
    </row>
    <row r="34" spans="1:12" ht="15" customHeight="1">
      <c r="A34" s="40"/>
      <c r="B34" s="41"/>
      <c r="C34" s="42"/>
      <c r="D34" s="43"/>
      <c r="E34" s="35">
        <f t="shared" si="7"/>
        <v>0</v>
      </c>
      <c r="F34" s="44"/>
      <c r="G34" s="45"/>
      <c r="H34" s="45"/>
      <c r="I34" s="43"/>
      <c r="J34" s="35">
        <f>SUM(F34:I34)</f>
        <v>0</v>
      </c>
      <c r="K34" s="186"/>
      <c r="L34" s="29"/>
    </row>
    <row r="35" spans="1:12" ht="15" customHeight="1">
      <c r="A35" s="40"/>
      <c r="B35" s="41"/>
      <c r="C35" s="42"/>
      <c r="D35" s="43"/>
      <c r="E35" s="35">
        <f t="shared" si="7"/>
        <v>0</v>
      </c>
      <c r="F35" s="44"/>
      <c r="G35" s="45"/>
      <c r="H35" s="45"/>
      <c r="I35" s="43"/>
      <c r="J35" s="35">
        <f t="shared" si="8"/>
        <v>0</v>
      </c>
      <c r="K35" s="186"/>
      <c r="L35" s="29"/>
    </row>
    <row r="36" spans="1:12" ht="15" customHeight="1">
      <c r="A36" s="40"/>
      <c r="B36" s="41"/>
      <c r="C36" s="42"/>
      <c r="D36" s="43"/>
      <c r="E36" s="35">
        <f>C36*D36</f>
        <v>0</v>
      </c>
      <c r="F36" s="44"/>
      <c r="G36" s="45"/>
      <c r="H36" s="45"/>
      <c r="I36" s="43"/>
      <c r="J36" s="35">
        <f t="shared" si="8"/>
        <v>0</v>
      </c>
      <c r="K36" s="186"/>
      <c r="L36" s="29"/>
    </row>
    <row r="37" spans="1:12" ht="15" customHeight="1">
      <c r="A37" s="40"/>
      <c r="B37" s="41"/>
      <c r="C37" s="42"/>
      <c r="D37" s="43"/>
      <c r="E37" s="35">
        <f t="shared" si="7"/>
        <v>0</v>
      </c>
      <c r="F37" s="44"/>
      <c r="G37" s="45"/>
      <c r="H37" s="45"/>
      <c r="I37" s="43"/>
      <c r="J37" s="35">
        <f t="shared" si="8"/>
        <v>0</v>
      </c>
      <c r="K37" s="186"/>
      <c r="L37" s="29" t="str">
        <f t="shared" si="2"/>
        <v> </v>
      </c>
    </row>
    <row r="38" spans="1:12" ht="15" customHeight="1">
      <c r="A38" s="40"/>
      <c r="B38" s="41"/>
      <c r="C38" s="42"/>
      <c r="D38" s="43"/>
      <c r="E38" s="35">
        <f t="shared" si="7"/>
        <v>0</v>
      </c>
      <c r="F38" s="44"/>
      <c r="G38" s="45"/>
      <c r="H38" s="45"/>
      <c r="I38" s="43"/>
      <c r="J38" s="35">
        <f t="shared" si="8"/>
        <v>0</v>
      </c>
      <c r="K38" s="186"/>
      <c r="L38" s="29" t="str">
        <f t="shared" si="2"/>
        <v> </v>
      </c>
    </row>
    <row r="39" spans="1:12" ht="15" customHeight="1" thickBot="1">
      <c r="A39" s="66"/>
      <c r="B39" s="67"/>
      <c r="C39" s="68"/>
      <c r="D39" s="69"/>
      <c r="E39" s="35">
        <f t="shared" si="7"/>
        <v>0</v>
      </c>
      <c r="F39" s="70"/>
      <c r="G39" s="71"/>
      <c r="H39" s="71"/>
      <c r="I39" s="72"/>
      <c r="J39" s="35">
        <f t="shared" si="8"/>
        <v>0</v>
      </c>
      <c r="K39" s="187"/>
      <c r="L39" s="29" t="str">
        <f t="shared" si="2"/>
        <v> </v>
      </c>
    </row>
    <row r="40" spans="1:12" s="76" customFormat="1" ht="30.75" customHeight="1" thickBot="1">
      <c r="A40" s="182" t="s">
        <v>38</v>
      </c>
      <c r="B40" s="183"/>
      <c r="C40" s="183"/>
      <c r="D40" s="184"/>
      <c r="E40" s="23">
        <f>SUM(E41:E47)</f>
        <v>0</v>
      </c>
      <c r="F40" s="24">
        <f>SUM(F41:F47)</f>
        <v>0</v>
      </c>
      <c r="G40" s="25">
        <f>SUM(G41:G47)</f>
        <v>0</v>
      </c>
      <c r="H40" s="124" t="s">
        <v>15</v>
      </c>
      <c r="I40" s="125" t="s">
        <v>15</v>
      </c>
      <c r="J40" s="27">
        <f>SUM(J41:J47)</f>
        <v>0</v>
      </c>
      <c r="K40" s="73" t="str">
        <f>A40</f>
        <v>4. Projekti elluviimisega seotud põhivara ja seadmete ning remondi- ja ehitustööde kulud kokku</v>
      </c>
      <c r="L40" s="29" t="str">
        <f t="shared" si="2"/>
        <v> </v>
      </c>
    </row>
    <row r="41" spans="1:12" ht="15" customHeight="1">
      <c r="A41" s="31" t="s">
        <v>26</v>
      </c>
      <c r="B41" s="32"/>
      <c r="C41" s="33"/>
      <c r="D41" s="96"/>
      <c r="E41" s="100">
        <f aca="true" t="shared" si="9" ref="E41:E47">C41*D41</f>
        <v>0</v>
      </c>
      <c r="F41" s="98"/>
      <c r="G41" s="37"/>
      <c r="H41" s="126" t="s">
        <v>15</v>
      </c>
      <c r="I41" s="127" t="s">
        <v>15</v>
      </c>
      <c r="J41" s="100">
        <f aca="true" t="shared" si="10" ref="J41:J47">SUM(F41:G41)</f>
        <v>0</v>
      </c>
      <c r="K41" s="188"/>
      <c r="L41" s="29" t="str">
        <f t="shared" si="2"/>
        <v> </v>
      </c>
    </row>
    <row r="42" spans="1:12" ht="15" customHeight="1">
      <c r="A42" s="40" t="s">
        <v>27</v>
      </c>
      <c r="B42" s="41"/>
      <c r="C42" s="42"/>
      <c r="D42" s="97"/>
      <c r="E42" s="35">
        <f t="shared" si="9"/>
        <v>0</v>
      </c>
      <c r="F42" s="99"/>
      <c r="G42" s="45"/>
      <c r="H42" s="52" t="s">
        <v>15</v>
      </c>
      <c r="I42" s="128" t="s">
        <v>15</v>
      </c>
      <c r="J42" s="35">
        <f t="shared" si="10"/>
        <v>0</v>
      </c>
      <c r="K42" s="189"/>
      <c r="L42" s="29" t="str">
        <f t="shared" si="2"/>
        <v> </v>
      </c>
    </row>
    <row r="43" spans="1:12" ht="15" customHeight="1">
      <c r="A43" s="40"/>
      <c r="B43" s="41"/>
      <c r="C43" s="42"/>
      <c r="D43" s="97"/>
      <c r="E43" s="35">
        <f t="shared" si="9"/>
        <v>0</v>
      </c>
      <c r="F43" s="99"/>
      <c r="G43" s="45"/>
      <c r="H43" s="52" t="s">
        <v>15</v>
      </c>
      <c r="I43" s="128" t="s">
        <v>15</v>
      </c>
      <c r="J43" s="35">
        <f t="shared" si="10"/>
        <v>0</v>
      </c>
      <c r="K43" s="189"/>
      <c r="L43" s="29" t="str">
        <f t="shared" si="2"/>
        <v> </v>
      </c>
    </row>
    <row r="44" spans="1:12" ht="15" customHeight="1">
      <c r="A44" s="40"/>
      <c r="B44" s="41"/>
      <c r="C44" s="42"/>
      <c r="D44" s="97"/>
      <c r="E44" s="35">
        <f t="shared" si="9"/>
        <v>0</v>
      </c>
      <c r="F44" s="99"/>
      <c r="G44" s="45"/>
      <c r="H44" s="52" t="s">
        <v>15</v>
      </c>
      <c r="I44" s="128" t="s">
        <v>15</v>
      </c>
      <c r="J44" s="35">
        <f t="shared" si="10"/>
        <v>0</v>
      </c>
      <c r="K44" s="189"/>
      <c r="L44" s="29" t="str">
        <f t="shared" si="2"/>
        <v> </v>
      </c>
    </row>
    <row r="45" spans="1:12" ht="15" customHeight="1">
      <c r="A45" s="40"/>
      <c r="B45" s="41"/>
      <c r="C45" s="42"/>
      <c r="D45" s="97"/>
      <c r="E45" s="35">
        <f t="shared" si="9"/>
        <v>0</v>
      </c>
      <c r="F45" s="99"/>
      <c r="G45" s="45"/>
      <c r="H45" s="52" t="s">
        <v>15</v>
      </c>
      <c r="I45" s="128" t="s">
        <v>15</v>
      </c>
      <c r="J45" s="35">
        <f t="shared" si="10"/>
        <v>0</v>
      </c>
      <c r="K45" s="189"/>
      <c r="L45" s="29" t="str">
        <f t="shared" si="2"/>
        <v> </v>
      </c>
    </row>
    <row r="46" spans="1:12" ht="15" customHeight="1">
      <c r="A46" s="40"/>
      <c r="B46" s="41"/>
      <c r="C46" s="42"/>
      <c r="D46" s="97"/>
      <c r="E46" s="35">
        <f t="shared" si="9"/>
        <v>0</v>
      </c>
      <c r="F46" s="99"/>
      <c r="G46" s="45"/>
      <c r="H46" s="52" t="s">
        <v>15</v>
      </c>
      <c r="I46" s="128" t="s">
        <v>15</v>
      </c>
      <c r="J46" s="35">
        <f t="shared" si="10"/>
        <v>0</v>
      </c>
      <c r="K46" s="189"/>
      <c r="L46" s="29" t="str">
        <f t="shared" si="2"/>
        <v> </v>
      </c>
    </row>
    <row r="47" spans="1:12" ht="15" customHeight="1" thickBot="1">
      <c r="A47" s="101"/>
      <c r="B47" s="102"/>
      <c r="C47" s="103"/>
      <c r="D47" s="104"/>
      <c r="E47" s="105">
        <f t="shared" si="9"/>
        <v>0</v>
      </c>
      <c r="F47" s="106"/>
      <c r="G47" s="71"/>
      <c r="H47" s="129" t="s">
        <v>15</v>
      </c>
      <c r="I47" s="130" t="s">
        <v>15</v>
      </c>
      <c r="J47" s="105">
        <f t="shared" si="10"/>
        <v>0</v>
      </c>
      <c r="K47" s="189"/>
      <c r="L47" s="29" t="str">
        <f t="shared" si="2"/>
        <v> </v>
      </c>
    </row>
    <row r="48" spans="1:12" s="111" customFormat="1" ht="15" customHeight="1" thickBot="1">
      <c r="A48" s="191" t="s">
        <v>41</v>
      </c>
      <c r="B48" s="192"/>
      <c r="C48" s="192"/>
      <c r="D48" s="193"/>
      <c r="E48" s="109" t="s">
        <v>15</v>
      </c>
      <c r="F48" s="107" t="e">
        <f>F40/E40</f>
        <v>#DIV/0!</v>
      </c>
      <c r="G48" s="122" t="e">
        <f>G40/E40</f>
        <v>#DIV/0!</v>
      </c>
      <c r="H48" s="131" t="s">
        <v>15</v>
      </c>
      <c r="I48" s="132" t="s">
        <v>15</v>
      </c>
      <c r="J48" s="108" t="s">
        <v>15</v>
      </c>
      <c r="K48" s="190"/>
      <c r="L48" s="110"/>
    </row>
    <row r="49" spans="1:12" s="10" customFormat="1" ht="32.25" customHeight="1" thickBot="1">
      <c r="A49" s="224" t="s">
        <v>50</v>
      </c>
      <c r="B49" s="225"/>
      <c r="C49" s="225"/>
      <c r="D49" s="226"/>
      <c r="E49" s="95">
        <f>F49</f>
        <v>0</v>
      </c>
      <c r="F49" s="77"/>
      <c r="G49" s="25" t="s">
        <v>15</v>
      </c>
      <c r="H49" s="124" t="s">
        <v>15</v>
      </c>
      <c r="I49" s="125" t="s">
        <v>15</v>
      </c>
      <c r="J49" s="27">
        <f>F49</f>
        <v>0</v>
      </c>
      <c r="K49" s="78" t="s">
        <v>28</v>
      </c>
      <c r="L49" s="29" t="str">
        <f>IF(E49=J49," ","Eelarve ja fin.allikad pole omavahel tasakaalus")</f>
        <v> </v>
      </c>
    </row>
    <row r="50" spans="1:12" s="111" customFormat="1" ht="21" customHeight="1" thickBot="1">
      <c r="A50" s="227" t="s">
        <v>51</v>
      </c>
      <c r="B50" s="228"/>
      <c r="C50" s="228"/>
      <c r="D50" s="229"/>
      <c r="E50" s="112" t="s">
        <v>15</v>
      </c>
      <c r="F50" s="113" t="e">
        <f>F49/F51</f>
        <v>#DIV/0!</v>
      </c>
      <c r="G50" s="114" t="s">
        <v>15</v>
      </c>
      <c r="H50" s="133" t="s">
        <v>15</v>
      </c>
      <c r="I50" s="134" t="s">
        <v>15</v>
      </c>
      <c r="J50" s="112" t="s">
        <v>15</v>
      </c>
      <c r="K50" s="243"/>
      <c r="L50" s="115"/>
    </row>
    <row r="51" spans="1:12" s="10" customFormat="1" ht="33" customHeight="1" thickBot="1">
      <c r="A51" s="230" t="s">
        <v>29</v>
      </c>
      <c r="B51" s="203"/>
      <c r="C51" s="203"/>
      <c r="D51" s="204"/>
      <c r="E51" s="79">
        <f>E49+E40+E30+E20+E11</f>
        <v>0</v>
      </c>
      <c r="F51" s="80">
        <f>F49+F40+F30+F20+F11</f>
        <v>0</v>
      </c>
      <c r="G51" s="81">
        <f>G40+G30+G20+G11</f>
        <v>0</v>
      </c>
      <c r="H51" s="82">
        <f>H30+H20</f>
        <v>0</v>
      </c>
      <c r="I51" s="83">
        <f>I30+I20</f>
        <v>0</v>
      </c>
      <c r="J51" s="93">
        <f>J49+J40+J30+J20+J11</f>
        <v>0</v>
      </c>
      <c r="K51" s="244"/>
      <c r="L51" s="29" t="str">
        <f>IF(E51=J51," ","Eelarve ja fin.allikad pole omavahel tasakaalus")</f>
        <v> </v>
      </c>
    </row>
    <row r="52" spans="1:12" s="111" customFormat="1" ht="19.5" customHeight="1">
      <c r="A52" s="166" t="s">
        <v>30</v>
      </c>
      <c r="B52" s="167"/>
      <c r="C52" s="167"/>
      <c r="D52" s="167"/>
      <c r="E52" s="173"/>
      <c r="F52" s="174"/>
      <c r="G52" s="176">
        <f>SUM(G51:I51)</f>
        <v>0</v>
      </c>
      <c r="H52" s="176"/>
      <c r="I52" s="176"/>
      <c r="J52" s="116"/>
      <c r="K52" s="244"/>
      <c r="L52" s="115"/>
    </row>
    <row r="53" spans="1:12" s="111" customFormat="1" ht="19.5" customHeight="1">
      <c r="A53" s="221" t="s">
        <v>42</v>
      </c>
      <c r="B53" s="222"/>
      <c r="C53" s="222"/>
      <c r="D53" s="223"/>
      <c r="E53" s="136"/>
      <c r="F53" s="137"/>
      <c r="G53" s="240">
        <f>G11+G20+H20+I20+G30+H30+I30</f>
        <v>0</v>
      </c>
      <c r="H53" s="241"/>
      <c r="I53" s="242"/>
      <c r="J53" s="116"/>
      <c r="K53" s="244"/>
      <c r="L53" s="115"/>
    </row>
    <row r="54" spans="1:12" s="111" customFormat="1" ht="19.5" customHeight="1">
      <c r="A54" s="221" t="s">
        <v>43</v>
      </c>
      <c r="B54" s="222"/>
      <c r="C54" s="222"/>
      <c r="D54" s="223"/>
      <c r="E54" s="136"/>
      <c r="F54" s="137"/>
      <c r="G54" s="140" t="e">
        <f>(G11+G20+G30)/G53</f>
        <v>#DIV/0!</v>
      </c>
      <c r="H54" s="140" t="e">
        <f>H51/G53</f>
        <v>#DIV/0!</v>
      </c>
      <c r="I54" s="140" t="e">
        <f>I51/G53</f>
        <v>#DIV/0!</v>
      </c>
      <c r="J54" s="116"/>
      <c r="K54" s="244"/>
      <c r="L54" s="115"/>
    </row>
    <row r="55" spans="1:12" s="111" customFormat="1" ht="19.5" customHeight="1" thickBot="1">
      <c r="A55" s="221" t="s">
        <v>44</v>
      </c>
      <c r="B55" s="222"/>
      <c r="C55" s="222"/>
      <c r="D55" s="223"/>
      <c r="E55" s="136"/>
      <c r="F55" s="139" t="e">
        <f>(F11+F20+F30)/(E11+E20+E30)</f>
        <v>#DIV/0!</v>
      </c>
      <c r="G55" s="139" t="e">
        <f>(G11+G20+G30)/(E11+E20+E30)</f>
        <v>#DIV/0!</v>
      </c>
      <c r="H55" s="139" t="e">
        <f>(H20+H30)/(E20+E30+E11)</f>
        <v>#DIV/0!</v>
      </c>
      <c r="I55" s="139" t="e">
        <f>(I20+I30)/(E20+E30+E11)</f>
        <v>#DIV/0!</v>
      </c>
      <c r="J55" s="141" t="e">
        <f>SUM(F55:I55)</f>
        <v>#DIV/0!</v>
      </c>
      <c r="K55" s="244"/>
      <c r="L55" s="115"/>
    </row>
    <row r="56" spans="1:12" s="111" customFormat="1" ht="19.5" customHeight="1" thickBot="1">
      <c r="A56" s="177" t="s">
        <v>31</v>
      </c>
      <c r="B56" s="178"/>
      <c r="C56" s="178"/>
      <c r="D56" s="178"/>
      <c r="E56" s="117">
        <v>1</v>
      </c>
      <c r="F56" s="139" t="e">
        <f>F51/E51</f>
        <v>#DIV/0!</v>
      </c>
      <c r="G56" s="139" t="e">
        <f>G51/E51</f>
        <v>#DIV/0!</v>
      </c>
      <c r="H56" s="139" t="e">
        <f>H51/E51</f>
        <v>#DIV/0!</v>
      </c>
      <c r="I56" s="139" t="e">
        <f>I51/E51</f>
        <v>#DIV/0!</v>
      </c>
      <c r="J56" s="141" t="e">
        <f>J51/E51</f>
        <v>#DIV/0!</v>
      </c>
      <c r="K56" s="245"/>
      <c r="L56" s="110"/>
    </row>
    <row r="57" spans="1:12" s="119" customFormat="1" ht="12.75" customHeight="1">
      <c r="A57" s="175" t="s">
        <v>32</v>
      </c>
      <c r="B57" s="175"/>
      <c r="C57" s="175"/>
      <c r="D57" s="175"/>
      <c r="E57" s="118"/>
      <c r="F57" s="118"/>
      <c r="G57" s="118"/>
      <c r="H57" s="118"/>
      <c r="I57" s="118"/>
      <c r="K57" s="138"/>
      <c r="L57" s="120"/>
    </row>
    <row r="58" spans="1:12" s="119" customFormat="1" ht="12.75" customHeight="1">
      <c r="A58" s="164" t="s">
        <v>33</v>
      </c>
      <c r="B58" s="164"/>
      <c r="C58" s="164"/>
      <c r="D58" s="164"/>
      <c r="E58" s="121" t="str">
        <f>IF(E51=J51,"JAH"," ")</f>
        <v>JAH</v>
      </c>
      <c r="F58" s="165" t="str">
        <f>IF(E51=J51," ","EI")</f>
        <v> </v>
      </c>
      <c r="G58" s="165"/>
      <c r="H58" s="165"/>
      <c r="I58" s="165"/>
      <c r="J58" s="165"/>
      <c r="K58" s="138"/>
      <c r="L58" s="120"/>
    </row>
    <row r="59" spans="1:12" s="119" customFormat="1" ht="12.75" customHeight="1">
      <c r="A59" s="153" t="s">
        <v>52</v>
      </c>
      <c r="B59" s="153"/>
      <c r="C59" s="153"/>
      <c r="D59" s="153"/>
      <c r="E59" s="121" t="e">
        <f>IF(F56&lt;=90%,"JAH"," ")</f>
        <v>#DIV/0!</v>
      </c>
      <c r="F59" s="165" t="e">
        <f>IF(F56&gt;90%,"EI,  KÜSKi toetus on suurem kui 90% projekti eelarvest"," ")</f>
        <v>#DIV/0!</v>
      </c>
      <c r="G59" s="165"/>
      <c r="H59" s="165"/>
      <c r="I59" s="165"/>
      <c r="J59" s="165"/>
      <c r="K59" s="138"/>
      <c r="L59" s="120"/>
    </row>
    <row r="60" spans="1:12" s="119" customFormat="1" ht="12.75" customHeight="1">
      <c r="A60" s="155" t="s">
        <v>45</v>
      </c>
      <c r="B60" s="155"/>
      <c r="C60" s="155"/>
      <c r="D60" s="155"/>
      <c r="E60" s="121" t="e">
        <f>IF(G48&gt;=20%,"JAH"," ")</f>
        <v>#DIV/0!</v>
      </c>
      <c r="F60" s="154" t="e">
        <f>IF(G48&gt;=20%," ","EI, rahalise omafinantseeringu min.nõue pole täidetud")</f>
        <v>#DIV/0!</v>
      </c>
      <c r="G60" s="154"/>
      <c r="H60" s="154"/>
      <c r="I60" s="154"/>
      <c r="J60" s="154"/>
      <c r="K60" s="135"/>
      <c r="L60" s="120"/>
    </row>
    <row r="61" spans="1:12" s="119" customFormat="1" ht="12.75" customHeight="1">
      <c r="A61" s="155" t="s">
        <v>47</v>
      </c>
      <c r="B61" s="155"/>
      <c r="C61" s="155"/>
      <c r="D61" s="155"/>
      <c r="E61" s="121" t="str">
        <f>IF(G53&gt;=(E11+E20+E30)*10%,"JAH"," ")</f>
        <v>JAH</v>
      </c>
      <c r="F61" s="154" t="str">
        <f>IF(G53&gt;=(E11+E20+E30)*10%," ","EI, rahalise omafinantseeringu min.nõue 10% kulugruppides 1-3 pole täidetud")</f>
        <v> </v>
      </c>
      <c r="G61" s="154"/>
      <c r="H61" s="154"/>
      <c r="I61" s="154"/>
      <c r="J61" s="154"/>
      <c r="K61" s="154"/>
      <c r="L61" s="120"/>
    </row>
    <row r="62" spans="1:12" s="119" customFormat="1" ht="12.75" customHeight="1">
      <c r="A62" s="153" t="s">
        <v>53</v>
      </c>
      <c r="B62" s="153"/>
      <c r="C62" s="153"/>
      <c r="D62" s="153"/>
      <c r="E62" s="121" t="e">
        <f>IF(F50&lt;=15%,"JAH"," ")</f>
        <v>#DIV/0!</v>
      </c>
      <c r="F62" s="154" t="e">
        <f>IF(F50&lt;=15%," ","EI, üld- ja arenduskulud ületavad 15% KÜSKi kogutoetusest")</f>
        <v>#DIV/0!</v>
      </c>
      <c r="G62" s="154"/>
      <c r="H62" s="154"/>
      <c r="I62" s="154"/>
      <c r="J62" s="154"/>
      <c r="K62" s="123"/>
      <c r="L62" s="120"/>
    </row>
    <row r="63" spans="1:12" s="152" customFormat="1" ht="27.75" customHeight="1">
      <c r="A63" s="169" t="s">
        <v>46</v>
      </c>
      <c r="B63" s="169"/>
      <c r="C63" s="169"/>
      <c r="D63" s="169"/>
      <c r="E63" s="142" t="str">
        <f>IF((G51-G40)&gt;=0.5*G53,"JAH"," ")</f>
        <v>JAH</v>
      </c>
      <c r="F63" s="168" t="str">
        <f>IF((G51-G40)&gt;=0.5*G53," ","EI, rahaline omafinantseering on väiksem kui 50% kulugruppide 1-3 omafinantseeringust")</f>
        <v> </v>
      </c>
      <c r="G63" s="168"/>
      <c r="H63" s="168"/>
      <c r="I63" s="168"/>
      <c r="J63" s="168"/>
      <c r="K63" s="168"/>
      <c r="L63" s="151"/>
    </row>
    <row r="64" spans="1:12" s="144" customFormat="1" ht="12.75" customHeight="1">
      <c r="A64" s="172" t="s">
        <v>54</v>
      </c>
      <c r="B64" s="172"/>
      <c r="C64" s="172"/>
      <c r="D64" s="172"/>
      <c r="E64" s="145" t="str">
        <f>IF((F51&lt;=B65),"JAH"," ")</f>
        <v>JAH</v>
      </c>
      <c r="F64" s="168" t="str">
        <f>IF(OR(F51&gt;B65),"EI, toetuse summa ei vasta tingimustele"," ")</f>
        <v> </v>
      </c>
      <c r="G64" s="168"/>
      <c r="H64" s="168"/>
      <c r="I64" s="168"/>
      <c r="J64" s="168"/>
      <c r="K64" s="123"/>
      <c r="L64" s="143"/>
    </row>
    <row r="65" spans="1:12" s="150" customFormat="1" ht="12.75">
      <c r="A65" s="146" t="s">
        <v>34</v>
      </c>
      <c r="B65" s="170">
        <v>15000</v>
      </c>
      <c r="C65" s="170"/>
      <c r="D65" s="170"/>
      <c r="E65" s="147"/>
      <c r="F65" s="148"/>
      <c r="G65" s="148"/>
      <c r="H65" s="148"/>
      <c r="I65" s="148"/>
      <c r="J65" s="148"/>
      <c r="K65" s="123"/>
      <c r="L65" s="149"/>
    </row>
    <row r="67" spans="1:11" ht="12.75">
      <c r="A67" s="171"/>
      <c r="B67" s="171"/>
      <c r="C67" s="171"/>
      <c r="D67" s="171"/>
      <c r="K67" s="84"/>
    </row>
    <row r="68" ht="12.75">
      <c r="K68" s="85"/>
    </row>
    <row r="69" ht="12.75">
      <c r="K69" s="86"/>
    </row>
  </sheetData>
  <sheetProtection password="CA1D" sheet="1"/>
  <mergeCells count="58">
    <mergeCell ref="K12:K19"/>
    <mergeCell ref="A6:E6"/>
    <mergeCell ref="F6:J6"/>
    <mergeCell ref="A7:A9"/>
    <mergeCell ref="B7:B9"/>
    <mergeCell ref="A53:D53"/>
    <mergeCell ref="G53:I53"/>
    <mergeCell ref="K50:K56"/>
    <mergeCell ref="A55:D55"/>
    <mergeCell ref="G7:I7"/>
    <mergeCell ref="J7:J9"/>
    <mergeCell ref="F60:J60"/>
    <mergeCell ref="A1:J1"/>
    <mergeCell ref="B2:J2"/>
    <mergeCell ref="B3:J3"/>
    <mergeCell ref="A54:D54"/>
    <mergeCell ref="F59:J59"/>
    <mergeCell ref="A49:D49"/>
    <mergeCell ref="A50:D50"/>
    <mergeCell ref="A51:D51"/>
    <mergeCell ref="K7:K9"/>
    <mergeCell ref="G8:G9"/>
    <mergeCell ref="H8:H9"/>
    <mergeCell ref="I8:I9"/>
    <mergeCell ref="A11:D11"/>
    <mergeCell ref="A20:D20"/>
    <mergeCell ref="C7:C9"/>
    <mergeCell ref="D7:D9"/>
    <mergeCell ref="E7:E9"/>
    <mergeCell ref="F7:F9"/>
    <mergeCell ref="K21:K29"/>
    <mergeCell ref="A30:D30"/>
    <mergeCell ref="K31:K39"/>
    <mergeCell ref="A40:D40"/>
    <mergeCell ref="K41:K48"/>
    <mergeCell ref="A48:D48"/>
    <mergeCell ref="E52:F52"/>
    <mergeCell ref="A57:D57"/>
    <mergeCell ref="G52:I52"/>
    <mergeCell ref="A56:D56"/>
    <mergeCell ref="A61:D61"/>
    <mergeCell ref="F61:K61"/>
    <mergeCell ref="F63:K63"/>
    <mergeCell ref="A63:D63"/>
    <mergeCell ref="B65:D65"/>
    <mergeCell ref="A67:D67"/>
    <mergeCell ref="A64:D64"/>
    <mergeCell ref="F64:J64"/>
    <mergeCell ref="A62:D62"/>
    <mergeCell ref="F62:J62"/>
    <mergeCell ref="A60:D60"/>
    <mergeCell ref="B4:E4"/>
    <mergeCell ref="H4:J4"/>
    <mergeCell ref="F4:G4"/>
    <mergeCell ref="A58:D58"/>
    <mergeCell ref="F58:J58"/>
    <mergeCell ref="A59:D59"/>
    <mergeCell ref="A52:D52"/>
  </mergeCells>
  <conditionalFormatting sqref="F49">
    <cfRule type="cellIs" priority="22" dxfId="15" operator="lessThanOrEqual" stopIfTrue="1">
      <formula>$F$51*15%</formula>
    </cfRule>
    <cfRule type="cellIs" priority="23" dxfId="14" operator="greaterThan" stopIfTrue="1">
      <formula>$F$51*15%</formula>
    </cfRule>
  </conditionalFormatting>
  <conditionalFormatting sqref="J11 J14:J19 J31:J39 J21:J29">
    <cfRule type="expression" priority="20" dxfId="0" stopIfTrue="1">
      <formula>J11&lt;&gt;E11</formula>
    </cfRule>
  </conditionalFormatting>
  <conditionalFormatting sqref="J12">
    <cfRule type="expression" priority="19" dxfId="0" stopIfTrue="1">
      <formula>J12&lt;&gt;E12</formula>
    </cfRule>
  </conditionalFormatting>
  <conditionalFormatting sqref="J13">
    <cfRule type="expression" priority="18" dxfId="0" stopIfTrue="1">
      <formula>J13&lt;&gt;E13</formula>
    </cfRule>
  </conditionalFormatting>
  <conditionalFormatting sqref="J41:J47">
    <cfRule type="expression" priority="13" dxfId="0" stopIfTrue="1">
      <formula>J41&lt;&gt;E41</formula>
    </cfRule>
  </conditionalFormatting>
  <conditionalFormatting sqref="J51 J49 J40 J30 J20">
    <cfRule type="expression" priority="12" dxfId="0" stopIfTrue="1">
      <formula>J20&lt;&gt;E20</formula>
    </cfRule>
  </conditionalFormatting>
  <conditionalFormatting sqref="G40">
    <cfRule type="cellIs" priority="11" dxfId="0" operator="lessThan" stopIfTrue="1">
      <formula>$E$40*20%</formula>
    </cfRule>
  </conditionalFormatting>
  <conditionalFormatting sqref="G48">
    <cfRule type="cellIs" priority="10" dxfId="0" operator="lessThan" stopIfTrue="1">
      <formula>20%</formula>
    </cfRule>
  </conditionalFormatting>
  <conditionalFormatting sqref="G41">
    <cfRule type="cellIs" priority="7" dxfId="0" operator="lessThan" stopIfTrue="1">
      <formula>E41*20%</formula>
    </cfRule>
  </conditionalFormatting>
  <conditionalFormatting sqref="G42">
    <cfRule type="cellIs" priority="6" dxfId="0" operator="lessThan" stopIfTrue="1">
      <formula>E42*20%</formula>
    </cfRule>
  </conditionalFormatting>
  <conditionalFormatting sqref="G43">
    <cfRule type="cellIs" priority="5" dxfId="0" operator="lessThan" stopIfTrue="1">
      <formula>E43*20%</formula>
    </cfRule>
  </conditionalFormatting>
  <conditionalFormatting sqref="G44">
    <cfRule type="cellIs" priority="4" dxfId="0" operator="lessThan" stopIfTrue="1">
      <formula>E44*20%</formula>
    </cfRule>
  </conditionalFormatting>
  <conditionalFormatting sqref="G45">
    <cfRule type="cellIs" priority="3" dxfId="0" operator="lessThan" stopIfTrue="1">
      <formula>E45*20%</formula>
    </cfRule>
  </conditionalFormatting>
  <conditionalFormatting sqref="G46">
    <cfRule type="cellIs" priority="2" dxfId="0" operator="lessThan" stopIfTrue="1">
      <formula>E46*20%</formula>
    </cfRule>
  </conditionalFormatting>
  <conditionalFormatting sqref="G47">
    <cfRule type="cellIs" priority="1" dxfId="0" operator="lessThan" stopIfTrue="1">
      <formula>E47*20%</formula>
    </cfRule>
  </conditionalFormatting>
  <dataValidations count="2">
    <dataValidation type="decimal" operator="lessThanOrEqual" allowBlank="1" showErrorMessage="1" error="Summa peab olema väiksem kui 15% KÜSK toetusest" sqref="F49">
      <formula1>F51*15%</formula1>
    </dataValidation>
    <dataValidation type="decimal" operator="greaterThanOrEqual" allowBlank="1" showInputMessage="1" showErrorMessage="1" error="Rahaline omafinantseering peab olema vähemalt 20% kulude maksumusest!" sqref="G40">
      <formula1>E40*20%</formula1>
    </dataValidation>
  </dataValidations>
  <printOptions/>
  <pageMargins left="0.7480314960629921" right="0.15748031496062992" top="0.7874015748031497" bottom="0.7874015748031497" header="0.5118110236220472" footer="0.31496062992125984"/>
  <pageSetup fitToWidth="2" fitToHeight="1" horizontalDpi="600" verticalDpi="600" orientation="portrait" paperSize="9" scale="63" r:id="rId3"/>
  <headerFooter alignWithMargins="0">
    <oddFooter>&amp;L........................................
Taotleja allkirjaõigusliku esindaja allkiri&amp;R&amp;P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Sirle</dc:creator>
  <cp:keywords/>
  <dc:description/>
  <cp:lastModifiedBy>Sirle</cp:lastModifiedBy>
  <cp:lastPrinted>2015-02-27T09:13:48Z</cp:lastPrinted>
  <dcterms:created xsi:type="dcterms:W3CDTF">2012-10-29T13:25:17Z</dcterms:created>
  <dcterms:modified xsi:type="dcterms:W3CDTF">2015-03-05T09:33:43Z</dcterms:modified>
  <cp:category/>
  <cp:version/>
  <cp:contentType/>
  <cp:contentStatus/>
</cp:coreProperties>
</file>