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36" windowWidth="12972" windowHeight="6756" tabRatio="905" activeTab="0"/>
  </bookViews>
  <sheets>
    <sheet name="1. Tööjõukulud" sheetId="1" r:id="rId1"/>
    <sheet name="2. Tellitud tööd ja teenused" sheetId="2" r:id="rId2"/>
    <sheet name="3. Üritused" sheetId="3" r:id="rId3"/>
    <sheet name="4. Lähetused" sheetId="4" r:id="rId4"/>
    <sheet name="5. Kontorikulud" sheetId="5" r:id="rId5"/>
    <sheet name="6. Muud kulud" sheetId="6" r:id="rId6"/>
    <sheet name="KOOND" sheetId="7" r:id="rId7"/>
    <sheet name="eelarve" sheetId="8" r:id="rId8"/>
    <sheet name="Juhised" sheetId="9" r:id="rId9"/>
  </sheets>
  <definedNames>
    <definedName name="_xlnm.Print_Area" localSheetId="7">'eelarve'!$A$1:$J$84</definedName>
    <definedName name="_xlnm.Print_Titles" localSheetId="0">'1. Tööjõukulud'!$6:$8</definedName>
    <definedName name="_xlnm.Print_Titles" localSheetId="1">'2. Tellitud tööd ja teenused'!$6:$8</definedName>
    <definedName name="_xlnm.Print_Titles" localSheetId="2">'3. Üritused'!$6:$8</definedName>
    <definedName name="_xlnm.Print_Titles" localSheetId="3">'4. Lähetused'!$6:$8</definedName>
    <definedName name="_xlnm.Print_Titles" localSheetId="4">'5. Kontorikulud'!$6:$8</definedName>
    <definedName name="_xlnm.Print_Titles" localSheetId="5">'6. Muud kulud'!$6:$8</definedName>
    <definedName name="_xlnm.Print_Titles" localSheetId="7">'eelarve'!$9:$12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</commentList>
</comments>
</file>

<file path=xl/comments8.xml><?xml version="1.0" encoding="utf-8"?>
<comments xmlns="http://schemas.openxmlformats.org/spreadsheetml/2006/main">
  <authors>
    <author>Siiri</author>
    <author>Sirle</author>
  </authors>
  <commentLis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sz val="9"/>
            <rFont val="Tahoma"/>
            <family val="2"/>
          </rPr>
          <t xml:space="preserve">Siin kajastage sellised töö- ja teenustasud, mida makstakse FIE või firma </t>
        </r>
        <r>
          <rPr>
            <u val="single"/>
            <sz val="9"/>
            <rFont val="Tahoma"/>
            <family val="2"/>
          </rPr>
          <t>arvete alusel</t>
        </r>
        <r>
          <rPr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55" authorId="0">
      <text>
        <r>
          <rPr>
            <sz val="9"/>
            <rFont val="Tahoma"/>
            <family val="2"/>
          </rPr>
          <t>projekti elluviimisega seotud vahendite (põhivara) soetamine, mille vajadus ja edasine kasutus põhjendatakse eelarve seletuskirjas</t>
        </r>
      </text>
    </comment>
    <comment ref="A44" authorId="1">
      <text>
        <r>
          <rPr>
            <sz val="9"/>
            <rFont val="Tahoma"/>
            <family val="2"/>
          </rPr>
          <t>projektiga seotud trükiste väljaandmiskulud, teavitustegevusekulud (s.h.veebileht)</t>
        </r>
      </text>
    </comment>
    <comment ref="A61" authorId="1">
      <text>
        <r>
          <rPr>
            <sz val="9"/>
            <rFont val="Tahoma"/>
            <family val="2"/>
          </rPr>
          <t>s.h.transport, autokompensatsioon, lähetuse majutus jms kulud</t>
        </r>
      </text>
    </comment>
  </commentList>
</comments>
</file>

<file path=xl/sharedStrings.xml><?xml version="1.0" encoding="utf-8"?>
<sst xmlns="http://schemas.openxmlformats.org/spreadsheetml/2006/main" count="252" uniqueCount="126">
  <si>
    <t>EELARVE</t>
  </si>
  <si>
    <t>Kululiik</t>
  </si>
  <si>
    <t>Ühik</t>
  </si>
  <si>
    <t>Ühiku hind</t>
  </si>
  <si>
    <t>Kokku</t>
  </si>
  <si>
    <t>KÜSK toetus</t>
  </si>
  <si>
    <t>Projekt:</t>
  </si>
  <si>
    <t>Finantseerimisallikad</t>
  </si>
  <si>
    <t>Rahaline</t>
  </si>
  <si>
    <t>Mitterahaline</t>
  </si>
  <si>
    <t>Kas projekti eelarve ja finantseerimisallikad on tasakaalus?</t>
  </si>
  <si>
    <t>Kas KÜSK toetus on kuni 90% projekti eelarvest?</t>
  </si>
  <si>
    <t>x</t>
  </si>
  <si>
    <t>Kaasfinantseering</t>
  </si>
  <si>
    <t>Projekti eelarve ja finantseerimisallikate kontroll:</t>
  </si>
  <si>
    <t>Osatähtsused kaasfinantseeringust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</si>
  <si>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</si>
  <si>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</si>
  <si>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</si>
  <si>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</si>
  <si>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</si>
  <si>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</si>
  <si>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</si>
  <si>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</si>
  <si>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</si>
  <si>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</si>
  <si>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</si>
  <si>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</si>
  <si>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</si>
  <si>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</si>
  <si>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</si>
  <si>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</si>
  <si>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</si>
  <si>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Aruande esitamise kuupäev:</t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</si>
  <si>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</si>
  <si>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</si>
  <si>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</si>
  <si>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</si>
  <si>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</si>
  <si>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</si>
  <si>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</si>
  <si>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</si>
  <si>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</si>
  <si>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</si>
  <si>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</si>
  <si>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</si>
  <si>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</si>
  <si>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</si>
  <si>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</si>
  <si>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</si>
  <si>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6.1.</t>
  </si>
  <si>
    <t>1.</t>
  </si>
  <si>
    <t>2.</t>
  </si>
  <si>
    <t>3.</t>
  </si>
  <si>
    <t>4.</t>
  </si>
  <si>
    <t>5.</t>
  </si>
  <si>
    <t>Edu aruande koostamisel!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</si>
  <si>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</si>
  <si>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</si>
  <si>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</si>
  <si>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</si>
  <si>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</si>
  <si>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</si>
  <si>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</si>
  <si>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Projekti perioodi algus:</t>
  </si>
  <si>
    <t>Perioodi eelarve kokku</t>
  </si>
  <si>
    <t>Perioodi eelarve täitmine kokku</t>
  </si>
  <si>
    <t>Kaasfinantseeringu lisamisel aruandesse jälgige, et kaasfinantseeringu summa ei ületaks eelarves ettenähtud summat.</t>
  </si>
  <si>
    <t>1.5.</t>
  </si>
  <si>
    <t>1.6.</t>
  </si>
  <si>
    <t>1.7.</t>
  </si>
  <si>
    <t>1.8.</t>
  </si>
  <si>
    <t>Pangaarvelt tasumise kuupäev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</si>
  <si>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</si>
  <si>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</si>
  <si>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</si>
  <si>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</si>
  <si>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>GSM 51 62 929</t>
  </si>
  <si>
    <t xml:space="preserve">Taotleja: </t>
  </si>
  <si>
    <t>Projekti algus:</t>
  </si>
  <si>
    <t>Projekti lõpp:</t>
  </si>
  <si>
    <t>Ühiku-te arv</t>
  </si>
  <si>
    <t>Raha-line</t>
  </si>
  <si>
    <t xml:space="preserve">Muu mitte-raha-line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</si>
  <si>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</si>
  <si>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</si>
  <si>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</si>
  <si>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</si>
  <si>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 xml:space="preserve">5.2. </t>
  </si>
  <si>
    <t xml:space="preserve">6.2.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</si>
  <si>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</si>
  <si>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</si>
  <si>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</si>
  <si>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</si>
  <si>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</si>
  <si>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Osatähtsused kogu projekti eelarvest</t>
  </si>
  <si>
    <t>Kas kaasfinantseeringu mitterahaline osa on kuni 5% projekti eelarvest?</t>
  </si>
  <si>
    <t>Kas KÜSK toetus jääb programmis lubatud summa piiridesse?</t>
  </si>
  <si>
    <t>maksimum</t>
  </si>
  <si>
    <t xml:space="preserve">Juhised kuluaruande tabelite täitmiseks </t>
  </si>
  <si>
    <r>
      <t xml:space="preserve">Täitke kõigepealt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lepingule. </t>
    </r>
  </si>
  <si>
    <r>
      <t>Summad sisestage</t>
    </r>
    <r>
      <rPr>
        <u val="single"/>
        <sz val="10"/>
        <rFont val="Arial"/>
        <family val="2"/>
      </rPr>
      <t xml:space="preserve"> eurodes ühe eurosendi täpsusega.</t>
    </r>
  </si>
  <si>
    <r>
      <rPr>
        <u val="single"/>
        <sz val="10"/>
        <rFont val="Arial"/>
        <family val="2"/>
      </rPr>
      <t>Esimesele töölehe "1. Tööjõukulud"</t>
    </r>
    <r>
      <rPr>
        <sz val="10"/>
        <rFont val="Arial"/>
        <family val="2"/>
      </rPr>
      <t xml:space="preserve"> ülaserva märkige tähis, millega on tähistatud kõik käesoleva projektiga seotud kulud teie raamatupidamises (</t>
    </r>
    <r>
      <rPr>
        <i/>
        <sz val="10"/>
        <rFont val="Arial"/>
        <family val="2"/>
      </rPr>
      <t>näiteks "KÜSK projekt"</t>
    </r>
    <r>
      <rPr>
        <sz val="10"/>
        <rFont val="Arial"/>
        <family val="2"/>
      </rPr>
      <t>) ja aruande esitamise kuupäev</t>
    </r>
  </si>
  <si>
    <t>7.</t>
  </si>
  <si>
    <t>Esitatakse allkirjastatud aruanne. Aruandele tuleb lisada juurde pangakonto väljavõte, kust on võimalik kontrollida projektikulude väljamakseid, vajadusel vabatahtliku töö päevik(ud) ja muu mitterahalist kaasfinantseeringut tõendavad dokumendid.</t>
  </si>
  <si>
    <t>1.9. Töötuskindlustusmakse 1,4%</t>
  </si>
  <si>
    <t>1.10. Sotsiaalmaks 33%</t>
  </si>
  <si>
    <t>3. Projekti üritused vastavalt tegevuskavale kokku</t>
  </si>
  <si>
    <t>3. Projekti üritused vastavalt tegevuskavale</t>
  </si>
  <si>
    <t>Esitamise kuupäev:</t>
  </si>
  <si>
    <t>Tööjõukulude töölehel on olemas lõpus eraldi read nr 1.9 ja 1.10  tasudelt arvestatud sotsiaalmaksukulu ja töötuskindlustusmaksekulu jaoks.</t>
  </si>
  <si>
    <t>2. Tellitud tööd ja teenused kokku (s.h. vabatahtlik töö)</t>
  </si>
  <si>
    <t>4. Projekti transpordi- ja lähetuskulud kokku</t>
  </si>
  <si>
    <t>5. Projekti kontorikulud kokku</t>
  </si>
  <si>
    <t>6. Muud otsesed kulud kokku (s.h. pangakulud, kulud täpsustada)</t>
  </si>
  <si>
    <t xml:space="preserve">4. Projekti transpordi- ja lähetuskulud </t>
  </si>
  <si>
    <t xml:space="preserve">5. Projekti kontorikulud </t>
  </si>
  <si>
    <t xml:space="preserve">6. Muud otsesed kulud </t>
  </si>
  <si>
    <t>Kindlasti sisestage eelarvesse projekti andmed: taotleja, projekti nimetus ja periood</t>
  </si>
  <si>
    <t>Projektiga seotud kulude kohta saate andmed kirjutada üheksale töölehele vastavalt kululiikidele (alates "1. Tööjõukulud" kuni "6.Muud otsesed kulud")</t>
  </si>
  <si>
    <r>
      <t>Lahtrisse "Tehingu majanduslik sisu" tuleb lahti seletada kulu sisu ja seos projekti tegevusega (</t>
    </r>
    <r>
      <rPr>
        <i/>
        <sz val="10"/>
        <rFont val="Arial"/>
        <family val="2"/>
      </rPr>
      <t>näiteks "Projektijuhi palk november 2011" või "Toitlustus 15.12.11 üritusel..."</t>
    </r>
    <r>
      <rPr>
        <sz val="10"/>
        <rFont val="Arial"/>
        <family val="2"/>
      </rPr>
      <t xml:space="preserve">)  </t>
    </r>
  </si>
  <si>
    <t>LISA 1 . SEäp2011 - sotsiaalse ettevõtluse äriplaanide koostamise taotlusvoor</t>
  </si>
  <si>
    <t>Koondtabel "KOOND" tekib tänu tabelites olevatele valemitele automaatselt, sinna pole vaja ise midagi kirjutada.</t>
  </si>
  <si>
    <t xml:space="preserve">Aruande võib allkirjastada kas digitaalselt või siis paberkandjal ainult KOOND-leht.  </t>
  </si>
  <si>
    <t xml:space="preserve">Aruanne esitatakse elektrooniliselt aadressile  kysk@kysk.ee </t>
  </si>
  <si>
    <t>KULUARUANNE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</si>
</sst>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74" fontId="0" fillId="0" borderId="17" xfId="59" applyNumberFormat="1" applyFont="1" applyFill="1" applyBorder="1" applyAlignment="1">
      <alignment horizontal="center" vertical="center" shrinkToFit="1"/>
    </xf>
    <xf numFmtId="174" fontId="0" fillId="0" borderId="18" xfId="59" applyNumberFormat="1" applyFont="1" applyFill="1" applyBorder="1" applyAlignment="1">
      <alignment horizontal="center" vertical="center" shrinkToFit="1"/>
    </xf>
    <xf numFmtId="172" fontId="13" fillId="0" borderId="19" xfId="0" applyNumberFormat="1" applyFont="1" applyFill="1" applyBorder="1" applyAlignment="1">
      <alignment horizontal="center" vertical="center" shrinkToFit="1"/>
    </xf>
    <xf numFmtId="172" fontId="13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74" fontId="9" fillId="0" borderId="22" xfId="59" applyNumberFormat="1" applyFont="1" applyFill="1" applyBorder="1" applyAlignment="1">
      <alignment horizontal="center" vertical="center" shrinkToFit="1"/>
    </xf>
    <xf numFmtId="174" fontId="9" fillId="0" borderId="23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72" fontId="0" fillId="0" borderId="24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5" xfId="0" applyFont="1" applyFill="1" applyBorder="1" applyAlignment="1">
      <alignment horizontal="right" indent="3"/>
    </xf>
    <xf numFmtId="0" fontId="8" fillId="33" borderId="26" xfId="0" applyFont="1" applyFill="1" applyBorder="1" applyAlignment="1">
      <alignment horizontal="right" indent="3"/>
    </xf>
    <xf numFmtId="0" fontId="8" fillId="33" borderId="27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7" fillId="32" borderId="0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horizontal="right" vertical="center"/>
    </xf>
    <xf numFmtId="172" fontId="68" fillId="32" borderId="0" xfId="0" applyNumberFormat="1" applyFont="1" applyFill="1" applyBorder="1" applyAlignment="1">
      <alignment horizontal="center" vertical="center"/>
    </xf>
    <xf numFmtId="172" fontId="67" fillId="32" borderId="0" xfId="0" applyNumberFormat="1" applyFont="1" applyFill="1" applyBorder="1" applyAlignment="1">
      <alignment horizontal="center" vertical="center" wrapText="1"/>
    </xf>
    <xf numFmtId="172" fontId="68" fillId="32" borderId="0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8" fillId="32" borderId="30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5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1" xfId="0" applyFont="1" applyFill="1" applyBorder="1" applyAlignment="1">
      <alignment horizontal="left" vertical="center" indent="1"/>
    </xf>
    <xf numFmtId="0" fontId="67" fillId="32" borderId="32" xfId="0" applyFont="1" applyFill="1" applyBorder="1" applyAlignment="1">
      <alignment horizontal="left" vertical="center" indent="1"/>
    </xf>
    <xf numFmtId="0" fontId="0" fillId="32" borderId="33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0" fillId="32" borderId="36" xfId="0" applyFont="1" applyFill="1" applyBorder="1" applyAlignment="1">
      <alignment horizontal="left" vertical="center" indent="1"/>
    </xf>
    <xf numFmtId="0" fontId="0" fillId="32" borderId="37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69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34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72" fontId="69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4" fontId="0" fillId="0" borderId="38" xfId="0" applyNumberFormat="1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38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 shrinkToFit="1"/>
      <protection locked="0"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40" xfId="0" applyNumberFormat="1" applyFill="1" applyBorder="1" applyAlignment="1">
      <alignment horizontal="center" vertical="center" shrinkToFit="1"/>
    </xf>
    <xf numFmtId="0" fontId="0" fillId="32" borderId="41" xfId="0" applyFill="1" applyBorder="1" applyAlignment="1">
      <alignment vertical="center" shrinkToFit="1"/>
    </xf>
    <xf numFmtId="174" fontId="0" fillId="32" borderId="36" xfId="0" applyNumberFormat="1" applyFill="1" applyBorder="1" applyAlignment="1">
      <alignment horizontal="center" vertical="center" shrinkToFit="1"/>
    </xf>
    <xf numFmtId="174" fontId="0" fillId="32" borderId="28" xfId="0" applyNumberFormat="1" applyFill="1" applyBorder="1" applyAlignment="1">
      <alignment horizontal="center" vertical="center" shrinkToFit="1"/>
    </xf>
    <xf numFmtId="0" fontId="0" fillId="32" borderId="39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68" fillId="0" borderId="0" xfId="0" applyFont="1" applyAlignment="1">
      <alignment vertical="center" wrapText="1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28" xfId="0" applyFill="1" applyBorder="1" applyAlignment="1" applyProtection="1">
      <alignment horizontal="left" wrapText="1" indent="1"/>
      <protection locked="0"/>
    </xf>
    <xf numFmtId="1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14" fontId="0" fillId="0" borderId="39" xfId="0" applyNumberFormat="1" applyFill="1" applyBorder="1" applyAlignment="1" applyProtection="1">
      <alignment horizontal="center" shrinkToFit="1"/>
      <protection locked="0"/>
    </xf>
    <xf numFmtId="0" fontId="0" fillId="32" borderId="40" xfId="0" applyFont="1" applyFill="1" applyBorder="1" applyAlignment="1">
      <alignment horizontal="left" vertical="center" indent="1"/>
    </xf>
    <xf numFmtId="0" fontId="0" fillId="32" borderId="29" xfId="0" applyFill="1" applyBorder="1" applyAlignment="1">
      <alignment horizontal="left" indent="1"/>
    </xf>
    <xf numFmtId="0" fontId="70" fillId="0" borderId="0" xfId="53" applyFont="1" applyAlignment="1" applyProtection="1">
      <alignment vertical="center" wrapText="1"/>
      <protection/>
    </xf>
    <xf numFmtId="178" fontId="68" fillId="32" borderId="49" xfId="0" applyNumberFormat="1" applyFont="1" applyFill="1" applyBorder="1" applyAlignment="1">
      <alignment horizontal="center" vertical="center" shrinkToFit="1"/>
    </xf>
    <xf numFmtId="178" fontId="68" fillId="32" borderId="50" xfId="0" applyNumberFormat="1" applyFont="1" applyFill="1" applyBorder="1" applyAlignment="1">
      <alignment horizontal="center" vertical="center" shrinkToFit="1"/>
    </xf>
    <xf numFmtId="178" fontId="68" fillId="32" borderId="51" xfId="0" applyNumberFormat="1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vertical="center" wrapText="1"/>
    </xf>
    <xf numFmtId="178" fontId="5" fillId="33" borderId="52" xfId="0" applyNumberFormat="1" applyFont="1" applyFill="1" applyBorder="1" applyAlignment="1">
      <alignment horizontal="center" vertical="center" shrinkToFit="1"/>
    </xf>
    <xf numFmtId="178" fontId="6" fillId="33" borderId="53" xfId="0" applyNumberFormat="1" applyFont="1" applyFill="1" applyBorder="1" applyAlignment="1">
      <alignment horizontal="center" vertical="center" shrinkToFit="1"/>
    </xf>
    <xf numFmtId="178" fontId="6" fillId="33" borderId="54" xfId="0" applyNumberFormat="1" applyFont="1" applyFill="1" applyBorder="1" applyAlignment="1">
      <alignment horizontal="center" vertical="center" shrinkToFit="1"/>
    </xf>
    <xf numFmtId="178" fontId="6" fillId="33" borderId="55" xfId="0" applyNumberFormat="1" applyFont="1" applyFill="1" applyBorder="1" applyAlignment="1">
      <alignment horizontal="center" vertical="center" shrinkToFit="1"/>
    </xf>
    <xf numFmtId="178" fontId="5" fillId="33" borderId="52" xfId="0" applyNumberFormat="1" applyFont="1" applyFill="1" applyBorder="1" applyAlignment="1">
      <alignment horizontal="center" vertical="center" shrinkToFit="1"/>
    </xf>
    <xf numFmtId="0" fontId="18" fillId="0" borderId="25" xfId="0" applyFont="1" applyBorder="1" applyAlignment="1" applyProtection="1">
      <alignment vertical="center" shrinkToFit="1"/>
      <protection locked="0"/>
    </xf>
    <xf numFmtId="0" fontId="18" fillId="0" borderId="24" xfId="0" applyFont="1" applyBorder="1" applyAlignment="1" applyProtection="1">
      <alignment horizontal="center" shrinkToFit="1"/>
      <protection locked="0"/>
    </xf>
    <xf numFmtId="178" fontId="0" fillId="0" borderId="16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Font="1" applyBorder="1" applyAlignment="1" applyProtection="1">
      <alignment horizontal="center" shrinkToFit="1"/>
      <protection/>
    </xf>
    <xf numFmtId="178" fontId="0" fillId="0" borderId="15" xfId="0" applyNumberFormat="1" applyFont="1" applyBorder="1" applyAlignment="1" applyProtection="1">
      <alignment horizontal="center" shrinkToFit="1"/>
      <protection/>
    </xf>
    <xf numFmtId="0" fontId="18" fillId="0" borderId="26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78" fontId="0" fillId="0" borderId="26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Font="1" applyBorder="1" applyAlignment="1" applyProtection="1">
      <alignment horizontal="center" shrinkToFit="1"/>
      <protection/>
    </xf>
    <xf numFmtId="178" fontId="0" fillId="0" borderId="56" xfId="0" applyNumberFormat="1" applyFont="1" applyBorder="1" applyAlignment="1" applyProtection="1">
      <alignment horizontal="center" shrinkToFit="1"/>
      <protection/>
    </xf>
    <xf numFmtId="0" fontId="18" fillId="0" borderId="26" xfId="0" applyFont="1" applyBorder="1" applyAlignment="1">
      <alignment vertical="center" shrinkToFit="1"/>
    </xf>
    <xf numFmtId="0" fontId="18" fillId="0" borderId="11" xfId="0" applyFont="1" applyBorder="1" applyAlignment="1">
      <alignment horizontal="center" shrinkToFit="1"/>
    </xf>
    <xf numFmtId="178" fontId="0" fillId="0" borderId="56" xfId="0" applyNumberFormat="1" applyBorder="1" applyAlignment="1">
      <alignment horizontal="center" shrinkToFit="1"/>
    </xf>
    <xf numFmtId="178" fontId="0" fillId="0" borderId="57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8" fillId="0" borderId="27" xfId="0" applyFont="1" applyBorder="1" applyAlignment="1">
      <alignment vertical="center" shrinkToFit="1"/>
    </xf>
    <xf numFmtId="0" fontId="18" fillId="0" borderId="12" xfId="0" applyFont="1" applyBorder="1" applyAlignment="1">
      <alignment horizontal="center" shrinkToFit="1"/>
    </xf>
    <xf numFmtId="178" fontId="0" fillId="0" borderId="58" xfId="0" applyNumberFormat="1" applyBorder="1" applyAlignment="1">
      <alignment horizontal="center" shrinkToFit="1"/>
    </xf>
    <xf numFmtId="178" fontId="0" fillId="0" borderId="59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49" xfId="0" applyNumberFormat="1" applyFont="1" applyBorder="1" applyAlignment="1" applyProtection="1">
      <alignment horizontal="center" shrinkToFit="1"/>
      <protection/>
    </xf>
    <xf numFmtId="178" fontId="0" fillId="0" borderId="60" xfId="0" applyNumberFormat="1" applyFon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8" fillId="0" borderId="13" xfId="0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horizontal="center" shrinkToFit="1"/>
      <protection locked="0"/>
    </xf>
    <xf numFmtId="0" fontId="18" fillId="0" borderId="27" xfId="0" applyFont="1" applyBorder="1" applyAlignment="1" applyProtection="1">
      <alignment vertical="center" shrinkToFit="1"/>
      <protection locked="0"/>
    </xf>
    <xf numFmtId="0" fontId="18" fillId="0" borderId="12" xfId="0" applyFont="1" applyBorder="1" applyAlignment="1" applyProtection="1">
      <alignment horizontal="center" shrinkToFit="1"/>
      <protection locked="0"/>
    </xf>
    <xf numFmtId="178" fontId="0" fillId="0" borderId="58" xfId="0" applyNumberFormat="1" applyBorder="1" applyAlignment="1" applyProtection="1">
      <alignment horizontal="center" shrinkToFit="1"/>
      <protection locked="0"/>
    </xf>
    <xf numFmtId="178" fontId="0" fillId="0" borderId="61" xfId="0" applyNumberFormat="1" applyBorder="1" applyAlignment="1" applyProtection="1">
      <alignment horizontal="center" shrinkToFit="1"/>
      <protection locked="0"/>
    </xf>
    <xf numFmtId="178" fontId="0" fillId="0" borderId="49" xfId="0" applyNumberFormat="1" applyBorder="1" applyAlignment="1" applyProtection="1">
      <alignment horizontal="center" shrinkToFit="1"/>
      <protection locked="0"/>
    </xf>
    <xf numFmtId="178" fontId="0" fillId="0" borderId="60" xfId="0" applyNumberFormat="1" applyBorder="1" applyAlignment="1" applyProtection="1">
      <alignment horizontal="center" shrinkToFit="1"/>
      <protection locked="0"/>
    </xf>
    <xf numFmtId="16" fontId="18" fillId="0" borderId="26" xfId="0" applyNumberFormat="1" applyFont="1" applyBorder="1" applyAlignment="1" applyProtection="1">
      <alignment vertical="center" shrinkToFit="1"/>
      <protection locked="0"/>
    </xf>
    <xf numFmtId="178" fontId="0" fillId="33" borderId="62" xfId="0" applyNumberFormat="1" applyFill="1" applyBorder="1" applyAlignment="1">
      <alignment horizontal="center" shrinkToFit="1"/>
    </xf>
    <xf numFmtId="178" fontId="0" fillId="0" borderId="27" xfId="0" applyNumberFormat="1" applyBorder="1" applyAlignment="1" applyProtection="1">
      <alignment horizontal="center" shrinkToFit="1"/>
      <protection locked="0"/>
    </xf>
    <xf numFmtId="178" fontId="0" fillId="0" borderId="12" xfId="0" applyNumberFormat="1" applyBorder="1" applyAlignment="1" applyProtection="1">
      <alignment horizontal="center" shrinkToFit="1"/>
      <protection locked="0"/>
    </xf>
    <xf numFmtId="178" fontId="13" fillId="33" borderId="52" xfId="0" applyNumberFormat="1" applyFont="1" applyFill="1" applyBorder="1" applyAlignment="1">
      <alignment horizontal="center" vertical="center" shrinkToFit="1"/>
    </xf>
    <xf numFmtId="178" fontId="13" fillId="33" borderId="53" xfId="0" applyNumberFormat="1" applyFont="1" applyFill="1" applyBorder="1" applyAlignment="1">
      <alignment horizontal="center" vertical="center" shrinkToFit="1"/>
    </xf>
    <xf numFmtId="178" fontId="13" fillId="33" borderId="63" xfId="0" applyNumberFormat="1" applyFont="1" applyFill="1" applyBorder="1" applyAlignment="1">
      <alignment horizontal="center" vertical="center" shrinkToFit="1"/>
    </xf>
    <xf numFmtId="178" fontId="13" fillId="33" borderId="54" xfId="0" applyNumberFormat="1" applyFont="1" applyFill="1" applyBorder="1" applyAlignment="1">
      <alignment horizontal="center" vertical="center" shrinkToFit="1"/>
    </xf>
    <xf numFmtId="178" fontId="13" fillId="33" borderId="55" xfId="0" applyNumberFormat="1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right"/>
      <protection hidden="1"/>
    </xf>
    <xf numFmtId="178" fontId="0" fillId="32" borderId="0" xfId="0" applyNumberFormat="1" applyFont="1" applyFill="1" applyBorder="1" applyAlignment="1">
      <alignment horizontal="center" shrinkToFit="1"/>
    </xf>
    <xf numFmtId="178" fontId="68" fillId="32" borderId="0" xfId="0" applyNumberFormat="1" applyFont="1" applyFill="1" applyBorder="1" applyAlignment="1">
      <alignment horizontal="center" vertical="center" shrinkToFit="1"/>
    </xf>
    <xf numFmtId="4" fontId="0" fillId="0" borderId="28" xfId="0" applyNumberFormat="1" applyFill="1" applyBorder="1" applyAlignment="1" applyProtection="1">
      <alignment horizontal="center" shrinkToFit="1"/>
      <protection locked="0"/>
    </xf>
    <xf numFmtId="4" fontId="9" fillId="32" borderId="64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5" xfId="0" applyNumberFormat="1" applyFill="1" applyBorder="1" applyAlignment="1">
      <alignment horizontal="center" vertical="center" shrinkToFit="1"/>
    </xf>
    <xf numFmtId="4" fontId="0" fillId="32" borderId="66" xfId="0" applyNumberForma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67" xfId="0" applyNumberFormat="1" applyFill="1" applyBorder="1" applyAlignment="1">
      <alignment horizontal="center" vertical="center" shrinkToFit="1"/>
    </xf>
    <xf numFmtId="4" fontId="67" fillId="32" borderId="41" xfId="0" applyNumberFormat="1" applyFont="1" applyFill="1" applyBorder="1" applyAlignment="1">
      <alignment horizontal="center" vertical="center" shrinkToFit="1"/>
    </xf>
    <xf numFmtId="4" fontId="67" fillId="32" borderId="36" xfId="0" applyNumberFormat="1" applyFont="1" applyFill="1" applyBorder="1" applyAlignment="1">
      <alignment horizontal="center" vertical="center" shrinkToFit="1"/>
    </xf>
    <xf numFmtId="4" fontId="67" fillId="32" borderId="28" xfId="0" applyNumberFormat="1" applyFont="1" applyFill="1" applyBorder="1" applyAlignment="1">
      <alignment horizontal="center" vertical="center" shrinkToFit="1"/>
    </xf>
    <xf numFmtId="4" fontId="67" fillId="32" borderId="39" xfId="0" applyNumberFormat="1" applyFont="1" applyFill="1" applyBorder="1" applyAlignment="1">
      <alignment horizontal="center" vertical="center" shrinkToFit="1"/>
    </xf>
    <xf numFmtId="4" fontId="0" fillId="32" borderId="47" xfId="0" applyNumberForma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4" fontId="0" fillId="32" borderId="68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40" xfId="0" applyNumberForma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vertical="center" shrinkToFit="1"/>
    </xf>
    <xf numFmtId="4" fontId="0" fillId="32" borderId="38" xfId="0" applyNumberFormat="1" applyFill="1" applyBorder="1" applyAlignment="1">
      <alignment horizontal="center" vertical="center" shrinkToFit="1"/>
    </xf>
    <xf numFmtId="178" fontId="0" fillId="32" borderId="68" xfId="0" applyNumberFormat="1" applyFill="1" applyBorder="1" applyAlignment="1">
      <alignment vertical="center" shrinkToFit="1"/>
    </xf>
    <xf numFmtId="178" fontId="0" fillId="32" borderId="38" xfId="0" applyNumberFormat="1" applyFill="1" applyBorder="1" applyAlignment="1">
      <alignment horizontal="center" vertical="center" shrinkToFit="1"/>
    </xf>
    <xf numFmtId="178" fontId="0" fillId="32" borderId="39" xfId="0" applyNumberForma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2" borderId="0" xfId="0" applyFont="1" applyFill="1" applyAlignment="1">
      <alignment/>
    </xf>
    <xf numFmtId="0" fontId="0" fillId="32" borderId="70" xfId="0" applyFont="1" applyFill="1" applyBorder="1" applyAlignment="1">
      <alignment horizontal="left" vertical="center" indent="1"/>
    </xf>
    <xf numFmtId="0" fontId="0" fillId="32" borderId="71" xfId="0" applyFont="1" applyFill="1" applyBorder="1" applyAlignment="1">
      <alignment horizontal="left" vertical="center" indent="1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9" fillId="32" borderId="72" xfId="0" applyFont="1" applyFill="1" applyBorder="1" applyAlignment="1">
      <alignment horizontal="center" vertical="center" wrapText="1"/>
    </xf>
    <xf numFmtId="0" fontId="9" fillId="32" borderId="73" xfId="0" applyFont="1" applyFill="1" applyBorder="1" applyAlignment="1">
      <alignment horizontal="center" vertical="center" wrapText="1"/>
    </xf>
    <xf numFmtId="0" fontId="0" fillId="32" borderId="74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/>
    </xf>
    <xf numFmtId="0" fontId="0" fillId="32" borderId="75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76" xfId="0" applyFill="1" applyBorder="1" applyAlignment="1">
      <alignment horizontal="left" vertical="center" indent="1"/>
    </xf>
    <xf numFmtId="0" fontId="0" fillId="32" borderId="69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32" borderId="70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70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4" fontId="0" fillId="32" borderId="70" xfId="0" applyNumberFormat="1" applyFill="1" applyBorder="1" applyAlignment="1">
      <alignment horizontal="center" vertical="center" shrinkToFit="1"/>
    </xf>
    <xf numFmtId="4" fontId="0" fillId="32" borderId="64" xfId="0" applyNumberFormat="1" applyFill="1" applyBorder="1" applyAlignment="1">
      <alignment horizontal="center" vertical="center" shrinkToFit="1"/>
    </xf>
    <xf numFmtId="4" fontId="0" fillId="32" borderId="71" xfId="0" applyNumberFormat="1" applyFill="1" applyBorder="1" applyAlignment="1">
      <alignment horizontal="center" vertical="center" shrinkToFit="1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178" fontId="0" fillId="32" borderId="49" xfId="0" applyNumberFormat="1" applyFont="1" applyFill="1" applyBorder="1" applyAlignment="1">
      <alignment horizontal="center" vertical="center" wrapText="1"/>
    </xf>
    <xf numFmtId="178" fontId="0" fillId="32" borderId="50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indent="1"/>
    </xf>
    <xf numFmtId="0" fontId="0" fillId="32" borderId="76" xfId="0" applyFill="1" applyBorder="1" applyAlignment="1">
      <alignment horizontal="left" indent="1"/>
    </xf>
    <xf numFmtId="4" fontId="9" fillId="32" borderId="64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178" fontId="0" fillId="32" borderId="78" xfId="0" applyNumberFormat="1" applyFill="1" applyBorder="1" applyAlignment="1">
      <alignment horizontal="center" shrinkToFit="1"/>
    </xf>
    <xf numFmtId="178" fontId="0" fillId="32" borderId="50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178" fontId="68" fillId="32" borderId="49" xfId="0" applyNumberFormat="1" applyFont="1" applyFill="1" applyBorder="1" applyAlignment="1">
      <alignment horizontal="center" vertical="center" shrinkToFit="1"/>
    </xf>
    <xf numFmtId="178" fontId="68" fillId="32" borderId="50" xfId="0" applyNumberFormat="1" applyFont="1" applyFill="1" applyBorder="1" applyAlignment="1">
      <alignment horizontal="center" vertical="center" shrinkToFit="1"/>
    </xf>
    <xf numFmtId="178" fontId="68" fillId="32" borderId="51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9" fillId="32" borderId="72" xfId="0" applyFont="1" applyFill="1" applyBorder="1" applyAlignment="1">
      <alignment horizontal="center" vertical="center" wrapText="1"/>
    </xf>
    <xf numFmtId="0" fontId="0" fillId="32" borderId="78" xfId="0" applyFill="1" applyBorder="1" applyAlignment="1">
      <alignment horizontal="center" shrinkToFit="1"/>
    </xf>
    <xf numFmtId="0" fontId="0" fillId="32" borderId="50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49" fontId="1" fillId="32" borderId="29" xfId="0" applyNumberFormat="1" applyFon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indent="1"/>
    </xf>
    <xf numFmtId="49" fontId="0" fillId="32" borderId="76" xfId="0" applyNumberFormat="1" applyFill="1" applyBorder="1" applyAlignment="1">
      <alignment horizontal="left" indent="1"/>
    </xf>
    <xf numFmtId="0" fontId="1" fillId="32" borderId="0" xfId="0" applyFont="1" applyFill="1" applyAlignment="1">
      <alignment horizontal="right" wrapText="1" shrinkToFit="1"/>
    </xf>
    <xf numFmtId="174" fontId="0" fillId="32" borderId="66" xfId="0" applyNumberFormat="1" applyFill="1" applyBorder="1" applyAlignment="1">
      <alignment horizontal="center" vertical="center" shrinkToFit="1"/>
    </xf>
    <xf numFmtId="174" fontId="0" fillId="32" borderId="36" xfId="0" applyNumberFormat="1" applyFill="1" applyBorder="1" applyAlignment="1">
      <alignment horizontal="center" vertical="center" shrinkToFit="1"/>
    </xf>
    <xf numFmtId="0" fontId="0" fillId="32" borderId="66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67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178" fontId="0" fillId="32" borderId="67" xfId="0" applyNumberFormat="1" applyFill="1" applyBorder="1" applyAlignment="1">
      <alignment horizontal="center" vertical="center" shrinkToFit="1"/>
    </xf>
    <xf numFmtId="178" fontId="0" fillId="32" borderId="39" xfId="0" applyNumberFormat="1" applyFill="1" applyBorder="1" applyAlignment="1">
      <alignment horizontal="center" vertical="center" shrinkToFit="1"/>
    </xf>
    <xf numFmtId="0" fontId="0" fillId="32" borderId="74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75" xfId="0" applyFill="1" applyBorder="1" applyAlignment="1">
      <alignment horizontal="left" vertical="center" indent="1"/>
    </xf>
    <xf numFmtId="0" fontId="0" fillId="32" borderId="66" xfId="0" applyFont="1" applyFill="1" applyBorder="1" applyAlignment="1">
      <alignment horizontal="left" vertical="center" indent="1"/>
    </xf>
    <xf numFmtId="0" fontId="0" fillId="32" borderId="40" xfId="0" applyFont="1" applyFill="1" applyBorder="1" applyAlignment="1">
      <alignment horizontal="left" vertical="center" indent="1"/>
    </xf>
    <xf numFmtId="0" fontId="0" fillId="32" borderId="36" xfId="0" applyFont="1" applyFill="1" applyBorder="1" applyAlignment="1">
      <alignment horizontal="left" vertical="center" indent="1"/>
    </xf>
    <xf numFmtId="0" fontId="1" fillId="32" borderId="32" xfId="0" applyFont="1" applyFill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9" fillId="32" borderId="32" xfId="0" applyFont="1" applyFill="1" applyBorder="1" applyAlignment="1">
      <alignment horizontal="right" vertical="center" wrapText="1"/>
    </xf>
    <xf numFmtId="0" fontId="9" fillId="32" borderId="32" xfId="0" applyFont="1" applyFill="1" applyBorder="1" applyAlignment="1">
      <alignment horizontal="right" vertical="center" wrapText="1"/>
    </xf>
    <xf numFmtId="0" fontId="0" fillId="32" borderId="65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79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33" borderId="60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left" vertical="center" wrapText="1" indent="1"/>
    </xf>
    <xf numFmtId="0" fontId="0" fillId="0" borderId="87" xfId="0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0" fillId="0" borderId="87" xfId="0" applyBorder="1" applyAlignment="1">
      <alignment horizontal="left" vertical="center" wrapText="1" indent="1"/>
    </xf>
    <xf numFmtId="0" fontId="0" fillId="0" borderId="88" xfId="0" applyBorder="1" applyAlignment="1">
      <alignment horizontal="left" vertical="center" wrapText="1" indent="1"/>
    </xf>
    <xf numFmtId="172" fontId="13" fillId="0" borderId="89" xfId="0" applyNumberFormat="1" applyFont="1" applyFill="1" applyBorder="1" applyAlignment="1">
      <alignment horizontal="center" vertical="center" shrinkToFit="1"/>
    </xf>
    <xf numFmtId="172" fontId="13" fillId="0" borderId="32" xfId="0" applyNumberFormat="1" applyFont="1" applyFill="1" applyBorder="1" applyAlignment="1">
      <alignment horizontal="center" vertical="center" shrinkToFit="1"/>
    </xf>
    <xf numFmtId="172" fontId="13" fillId="0" borderId="90" xfId="0" applyNumberFormat="1" applyFont="1" applyFill="1" applyBorder="1" applyAlignment="1">
      <alignment horizontal="center" vertical="center" shrinkToFit="1"/>
    </xf>
    <xf numFmtId="3" fontId="13" fillId="0" borderId="18" xfId="59" applyNumberFormat="1" applyFont="1" applyFill="1" applyBorder="1" applyAlignment="1">
      <alignment horizontal="center" vertical="center" shrinkToFit="1"/>
    </xf>
    <xf numFmtId="178" fontId="13" fillId="0" borderId="18" xfId="0" applyNumberFormat="1" applyFont="1" applyFill="1" applyBorder="1" applyAlignment="1">
      <alignment horizontal="center" vertical="center" shrinkToFit="1"/>
    </xf>
    <xf numFmtId="178" fontId="1" fillId="0" borderId="18" xfId="0" applyNumberFormat="1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0" fillId="0" borderId="92" xfId="0" applyBorder="1" applyAlignment="1">
      <alignment horizontal="right" vertical="center" indent="1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4" fontId="0" fillId="0" borderId="93" xfId="0" applyNumberFormat="1" applyBorder="1" applyAlignment="1">
      <alignment horizontal="center" shrinkToFi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vertical="center"/>
    </xf>
    <xf numFmtId="0" fontId="1" fillId="33" borderId="58" xfId="0" applyFont="1" applyFill="1" applyBorder="1" applyAlignment="1">
      <alignment vertical="center"/>
    </xf>
    <xf numFmtId="172" fontId="13" fillId="0" borderId="94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172" fontId="13" fillId="0" borderId="96" xfId="0" applyNumberFormat="1" applyFont="1" applyFill="1" applyBorder="1" applyAlignment="1">
      <alignment horizontal="center" vertical="center" shrinkToFit="1"/>
    </xf>
    <xf numFmtId="172" fontId="13" fillId="0" borderId="97" xfId="0" applyNumberFormat="1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2" fillId="0" borderId="0" xfId="0" applyFont="1" applyAlignment="1" applyProtection="1">
      <alignment shrinkToFit="1"/>
      <protection hidden="1"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86" xfId="0" applyFont="1" applyFill="1" applyBorder="1" applyAlignment="1">
      <alignment horizontal="left" vertical="center" indent="1"/>
    </xf>
    <xf numFmtId="0" fontId="0" fillId="0" borderId="57" xfId="0" applyFont="1" applyFill="1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0" fontId="0" fillId="0" borderId="92" xfId="0" applyBorder="1" applyAlignment="1">
      <alignment horizontal="right" vertical="center" indent="1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0" fontId="1" fillId="33" borderId="61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center" vertical="center" wrapText="1"/>
    </xf>
    <xf numFmtId="0" fontId="1" fillId="33" borderId="99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shrinkToFit="1"/>
      <protection hidden="1"/>
    </xf>
    <xf numFmtId="172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indent="1" shrinkToFit="1"/>
    </xf>
    <xf numFmtId="0" fontId="2" fillId="0" borderId="100" xfId="0" applyNumberFormat="1" applyFont="1" applyFill="1" applyBorder="1" applyAlignment="1" applyProtection="1">
      <alignment horizontal="left" indent="1" shrinkToFit="1"/>
      <protection locked="0"/>
    </xf>
    <xf numFmtId="0" fontId="2" fillId="0" borderId="101" xfId="0" applyNumberFormat="1" applyFont="1" applyFill="1" applyBorder="1" applyAlignment="1" applyProtection="1">
      <alignment horizontal="left" indent="1" shrinkToFit="1"/>
      <protection locked="0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6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0" fillId="33" borderId="12" xfId="0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0" fillId="0" borderId="0" xfId="0" applyFont="1" applyAlignment="1" applyProtection="1">
      <alignment horizontal="left" indent="1" shrinkToFit="1"/>
      <protection hidden="1"/>
    </xf>
    <xf numFmtId="180" fontId="4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shrinkToFit="1"/>
      <protection hidden="1"/>
    </xf>
    <xf numFmtId="174" fontId="0" fillId="0" borderId="70" xfId="59" applyNumberFormat="1" applyFont="1" applyFill="1" applyBorder="1" applyAlignment="1">
      <alignment horizontal="center" vertical="center" shrinkToFit="1"/>
    </xf>
    <xf numFmtId="174" fontId="0" fillId="0" borderId="70" xfId="59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0" xfId="0" applyAlignment="1" applyProtection="1">
      <alignment horizontal="center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142"/>
  <sheetViews>
    <sheetView showGridLines="0" tabSelected="1" zoomScale="110" zoomScaleNormal="110" zoomScalePageLayoutView="0" workbookViewId="0" topLeftCell="A1">
      <pane xSplit="1" ySplit="8" topLeftCell="B57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F70" sqref="F70"/>
    </sheetView>
  </sheetViews>
  <sheetFormatPr defaultColWidth="9.140625" defaultRowHeight="12.75"/>
  <cols>
    <col min="1" max="1" width="15.71093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0.5742187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4.25" customHeight="1">
      <c r="A2" s="52" t="s">
        <v>32</v>
      </c>
      <c r="B2" s="48"/>
      <c r="C2" s="48"/>
      <c r="D2" s="48"/>
      <c r="E2" s="48"/>
      <c r="F2" s="48"/>
      <c r="G2" s="48"/>
      <c r="H2" s="48"/>
      <c r="I2" s="49"/>
      <c r="J2" s="283" t="s">
        <v>74</v>
      </c>
      <c r="K2" s="285" t="s">
        <v>33</v>
      </c>
      <c r="L2" s="285"/>
      <c r="M2" s="100"/>
      <c r="N2" s="51"/>
    </row>
    <row r="3" spans="1:14" ht="15" customHeight="1">
      <c r="A3" s="68" t="s">
        <v>27</v>
      </c>
      <c r="B3" s="204">
        <f>eelarve!E14</f>
        <v>0</v>
      </c>
      <c r="C3" s="204">
        <f>eelarve!F14</f>
        <v>0</v>
      </c>
      <c r="D3" s="204">
        <f>eelarve!G14</f>
        <v>0</v>
      </c>
      <c r="E3" s="204">
        <f>eelarve!H14</f>
        <v>0</v>
      </c>
      <c r="F3" s="204">
        <f>eelarve!I14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C11+C25+C39+C53+C65+C77+C89+C98+C109+C127</f>
        <v>0</v>
      </c>
      <c r="D4" s="205">
        <f>D11+D25+D39+D53+D65+D77+D89+D98+D109+D127</f>
        <v>0</v>
      </c>
      <c r="E4" s="205">
        <f>E11+E25+E39+E53+E65+E77+E89+E98+E109+E127</f>
        <v>0</v>
      </c>
      <c r="F4" s="205">
        <f>F11+F25+F39+F53+F65+F77+F89+F98+F109+F127</f>
        <v>0</v>
      </c>
      <c r="G4" s="56"/>
      <c r="H4" s="56"/>
      <c r="I4" s="57"/>
      <c r="J4" s="99"/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210"/>
      <c r="N5" s="51"/>
    </row>
    <row r="6" spans="1:14" s="44" customFormat="1" ht="18.75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59" t="s">
        <v>26</v>
      </c>
      <c r="N6" s="61"/>
    </row>
    <row r="7" spans="1:14" s="44" customFormat="1" ht="18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">
        <v>73</v>
      </c>
      <c r="L7" s="238" t="s">
        <v>72</v>
      </c>
      <c r="M7" s="260"/>
      <c r="N7" s="61"/>
    </row>
    <row r="8" spans="1:14" ht="51" customHeight="1">
      <c r="A8" s="245"/>
      <c r="B8" s="242"/>
      <c r="C8" s="152" t="s">
        <v>5</v>
      </c>
      <c r="D8" s="152" t="s">
        <v>24</v>
      </c>
      <c r="E8" s="230" t="s">
        <v>23</v>
      </c>
      <c r="F8" s="230" t="s">
        <v>25</v>
      </c>
      <c r="G8" s="250"/>
      <c r="H8" s="252"/>
      <c r="I8" s="250"/>
      <c r="J8" s="235"/>
      <c r="K8" s="237"/>
      <c r="L8" s="239"/>
      <c r="M8" s="261"/>
      <c r="N8" s="51"/>
    </row>
    <row r="9" spans="1:14" ht="12.75">
      <c r="A9" s="64"/>
      <c r="B9" s="266">
        <f>eelarve!E15</f>
        <v>0</v>
      </c>
      <c r="C9" s="266">
        <f>eelarve!F15</f>
        <v>0</v>
      </c>
      <c r="D9" s="266">
        <f>eelarve!G15</f>
        <v>0</v>
      </c>
      <c r="E9" s="266" t="str">
        <f>eelarve!H15</f>
        <v>x</v>
      </c>
      <c r="F9" s="266" t="str">
        <f>eelarve!I15</f>
        <v>x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2.25" customHeight="1">
      <c r="A10" s="262" t="str">
        <f>eelarve!A15</f>
        <v>1.1. 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5.75" customHeight="1">
      <c r="A11" s="262"/>
      <c r="B11" s="253"/>
      <c r="C11" s="66">
        <f>SUM(C12:C22)</f>
        <v>0</v>
      </c>
      <c r="D11" s="66">
        <f>SUM(D12:D22)</f>
        <v>0</v>
      </c>
      <c r="E11" s="66">
        <f>SUM(E12:E22)</f>
        <v>0</v>
      </c>
      <c r="F11" s="66">
        <f>SUM(F12:F22)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68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69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06"/>
      <c r="I14" s="141"/>
      <c r="J14" s="142"/>
      <c r="K14" s="106"/>
      <c r="L14" s="104"/>
      <c r="M14" s="269"/>
      <c r="N14" s="51"/>
    </row>
    <row r="15" spans="1:14" ht="12.75">
      <c r="A15" s="263"/>
      <c r="B15" s="254"/>
      <c r="C15" s="101"/>
      <c r="D15" s="101"/>
      <c r="E15" s="101"/>
      <c r="F15" s="101"/>
      <c r="G15" s="106"/>
      <c r="H15" s="106"/>
      <c r="I15" s="141"/>
      <c r="J15" s="142"/>
      <c r="K15" s="106"/>
      <c r="L15" s="104"/>
      <c r="M15" s="269"/>
      <c r="N15" s="51"/>
    </row>
    <row r="16" spans="1:14" ht="12.75">
      <c r="A16" s="263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69"/>
      <c r="N16" s="51"/>
    </row>
    <row r="17" spans="1:14" ht="12.75">
      <c r="A17" s="263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69"/>
      <c r="N17" s="51"/>
    </row>
    <row r="18" spans="1:14" ht="12.75">
      <c r="A18" s="263"/>
      <c r="B18" s="254"/>
      <c r="C18" s="101"/>
      <c r="D18" s="101"/>
      <c r="E18" s="111"/>
      <c r="F18" s="101"/>
      <c r="G18" s="106"/>
      <c r="H18" s="106"/>
      <c r="I18" s="141"/>
      <c r="J18" s="142"/>
      <c r="K18" s="106"/>
      <c r="L18" s="104"/>
      <c r="M18" s="269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06"/>
      <c r="I19" s="141"/>
      <c r="J19" s="142"/>
      <c r="K19" s="106"/>
      <c r="L19" s="104"/>
      <c r="M19" s="269"/>
      <c r="N19" s="51"/>
    </row>
    <row r="20" spans="1:14" ht="12.75">
      <c r="A20" s="264"/>
      <c r="B20" s="254"/>
      <c r="C20" s="101"/>
      <c r="D20" s="101"/>
      <c r="E20" s="101"/>
      <c r="F20" s="101"/>
      <c r="G20" s="106"/>
      <c r="H20" s="106"/>
      <c r="I20" s="141"/>
      <c r="J20" s="142"/>
      <c r="K20" s="106"/>
      <c r="L20" s="104"/>
      <c r="M20" s="269"/>
      <c r="N20" s="51"/>
    </row>
    <row r="21" spans="1:14" ht="12.75">
      <c r="A21" s="264"/>
      <c r="B21" s="254"/>
      <c r="C21" s="101"/>
      <c r="D21" s="101"/>
      <c r="E21" s="101"/>
      <c r="F21" s="101"/>
      <c r="G21" s="106"/>
      <c r="H21" s="106"/>
      <c r="I21" s="141"/>
      <c r="J21" s="142"/>
      <c r="K21" s="106"/>
      <c r="L21" s="104"/>
      <c r="M21" s="269"/>
      <c r="N21" s="51"/>
    </row>
    <row r="22" spans="1:14" ht="12.75">
      <c r="A22" s="265"/>
      <c r="B22" s="255"/>
      <c r="C22" s="206"/>
      <c r="D22" s="206"/>
      <c r="E22" s="206"/>
      <c r="F22" s="206"/>
      <c r="G22" s="108"/>
      <c r="H22" s="108"/>
      <c r="I22" s="143"/>
      <c r="J22" s="144"/>
      <c r="K22" s="108"/>
      <c r="L22" s="145"/>
      <c r="M22" s="270"/>
      <c r="N22" s="51"/>
    </row>
    <row r="23" spans="1:14" ht="12.75">
      <c r="A23" s="64"/>
      <c r="B23" s="207">
        <f>eelarve!E16</f>
        <v>0</v>
      </c>
      <c r="C23" s="207">
        <f>eelarve!F16</f>
        <v>0</v>
      </c>
      <c r="D23" s="207">
        <f>eelarve!G16</f>
        <v>0</v>
      </c>
      <c r="E23" s="207" t="str">
        <f>eelarve!H16</f>
        <v>x</v>
      </c>
      <c r="F23" s="207" t="str">
        <f>eelarve!I16</f>
        <v>x</v>
      </c>
      <c r="G23" s="126"/>
      <c r="H23" s="127"/>
      <c r="I23" s="127"/>
      <c r="J23" s="127"/>
      <c r="K23" s="127"/>
      <c r="L23" s="128"/>
      <c r="M23" s="149">
        <f>B23-C25-D25-E25-F25</f>
        <v>0</v>
      </c>
      <c r="N23" s="51"/>
    </row>
    <row r="24" spans="1:14" ht="5.25" customHeight="1">
      <c r="A24" s="262" t="str">
        <f>eelarve!A16</f>
        <v>1.2. </v>
      </c>
      <c r="B24" s="208"/>
      <c r="C24" s="208"/>
      <c r="D24" s="208"/>
      <c r="E24" s="208"/>
      <c r="F24" s="208"/>
      <c r="G24" s="129"/>
      <c r="H24" s="130"/>
      <c r="I24" s="130"/>
      <c r="J24" s="130"/>
      <c r="K24" s="130"/>
      <c r="L24" s="131"/>
      <c r="M24" s="150"/>
      <c r="N24" s="51"/>
    </row>
    <row r="25" spans="1:14" ht="15" customHeight="1">
      <c r="A25" s="262"/>
      <c r="B25" s="253"/>
      <c r="C25" s="66">
        <f>SUM(C26:C36)</f>
        <v>0</v>
      </c>
      <c r="D25" s="66">
        <f>SUM(D26:D36)</f>
        <v>0</v>
      </c>
      <c r="E25" s="66">
        <f>SUM(E26:E36)</f>
        <v>0</v>
      </c>
      <c r="F25" s="66">
        <f>SUM(F26:F36)</f>
        <v>0</v>
      </c>
      <c r="G25" s="132"/>
      <c r="H25" s="133"/>
      <c r="I25" s="133"/>
      <c r="J25" s="133"/>
      <c r="K25" s="133"/>
      <c r="L25" s="134"/>
      <c r="M25" s="151"/>
      <c r="N25" s="51"/>
    </row>
    <row r="26" spans="1:14" ht="12.75">
      <c r="A26" s="263"/>
      <c r="B26" s="254"/>
      <c r="C26" s="101"/>
      <c r="D26" s="101"/>
      <c r="E26" s="101"/>
      <c r="F26" s="101"/>
      <c r="G26" s="103"/>
      <c r="H26" s="138"/>
      <c r="I26" s="139"/>
      <c r="J26" s="140"/>
      <c r="K26" s="103"/>
      <c r="L26" s="104"/>
      <c r="M26" s="268"/>
      <c r="N26" s="51"/>
    </row>
    <row r="27" spans="1:14" ht="12.75">
      <c r="A27" s="263"/>
      <c r="B27" s="254"/>
      <c r="C27" s="101"/>
      <c r="D27" s="101"/>
      <c r="E27" s="101"/>
      <c r="F27" s="101"/>
      <c r="G27" s="103"/>
      <c r="H27" s="138"/>
      <c r="I27" s="139"/>
      <c r="J27" s="140"/>
      <c r="K27" s="103"/>
      <c r="L27" s="104"/>
      <c r="M27" s="269"/>
      <c r="N27" s="51"/>
    </row>
    <row r="28" spans="1:14" ht="12.75">
      <c r="A28" s="263"/>
      <c r="B28" s="254"/>
      <c r="C28" s="101"/>
      <c r="D28" s="101"/>
      <c r="E28" s="101"/>
      <c r="F28" s="101"/>
      <c r="G28" s="106"/>
      <c r="H28" s="106"/>
      <c r="I28" s="141"/>
      <c r="J28" s="142"/>
      <c r="K28" s="106"/>
      <c r="L28" s="104"/>
      <c r="M28" s="269"/>
      <c r="N28" s="51"/>
    </row>
    <row r="29" spans="1:14" ht="12.75">
      <c r="A29" s="263"/>
      <c r="B29" s="254"/>
      <c r="C29" s="101"/>
      <c r="D29" s="101"/>
      <c r="E29" s="101"/>
      <c r="F29" s="101"/>
      <c r="G29" s="106"/>
      <c r="H29" s="106"/>
      <c r="I29" s="141"/>
      <c r="J29" s="142"/>
      <c r="K29" s="106"/>
      <c r="L29" s="104"/>
      <c r="M29" s="269"/>
      <c r="N29" s="51"/>
    </row>
    <row r="30" spans="1:14" ht="12.75">
      <c r="A30" s="263"/>
      <c r="B30" s="254"/>
      <c r="C30" s="101"/>
      <c r="D30" s="101"/>
      <c r="E30" s="101"/>
      <c r="F30" s="101"/>
      <c r="G30" s="106"/>
      <c r="H30" s="106"/>
      <c r="I30" s="141"/>
      <c r="J30" s="142"/>
      <c r="K30" s="106"/>
      <c r="L30" s="104"/>
      <c r="M30" s="269"/>
      <c r="N30" s="51"/>
    </row>
    <row r="31" spans="1:14" ht="12.75">
      <c r="A31" s="263"/>
      <c r="B31" s="254"/>
      <c r="C31" s="101"/>
      <c r="D31" s="101"/>
      <c r="E31" s="101"/>
      <c r="F31" s="101"/>
      <c r="G31" s="106"/>
      <c r="H31" s="106"/>
      <c r="I31" s="141"/>
      <c r="J31" s="142"/>
      <c r="K31" s="106"/>
      <c r="L31" s="104"/>
      <c r="M31" s="269"/>
      <c r="N31" s="51"/>
    </row>
    <row r="32" spans="1:14" ht="12.75">
      <c r="A32" s="264"/>
      <c r="B32" s="254"/>
      <c r="C32" s="101"/>
      <c r="D32" s="101"/>
      <c r="E32" s="101"/>
      <c r="F32" s="101"/>
      <c r="G32" s="106"/>
      <c r="H32" s="106"/>
      <c r="I32" s="141"/>
      <c r="J32" s="142"/>
      <c r="K32" s="106"/>
      <c r="L32" s="104"/>
      <c r="M32" s="269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41"/>
      <c r="J33" s="142"/>
      <c r="K33" s="106"/>
      <c r="L33" s="104"/>
      <c r="M33" s="269"/>
      <c r="N33" s="51"/>
    </row>
    <row r="34" spans="1:14" ht="12.75">
      <c r="A34" s="264"/>
      <c r="B34" s="254"/>
      <c r="C34" s="101"/>
      <c r="D34" s="101"/>
      <c r="E34" s="101"/>
      <c r="F34" s="101"/>
      <c r="G34" s="106"/>
      <c r="H34" s="106"/>
      <c r="I34" s="141"/>
      <c r="J34" s="142"/>
      <c r="K34" s="106"/>
      <c r="L34" s="104"/>
      <c r="M34" s="269"/>
      <c r="N34" s="51"/>
    </row>
    <row r="35" spans="1:14" ht="12.75">
      <c r="A35" s="264"/>
      <c r="B35" s="254"/>
      <c r="C35" s="101"/>
      <c r="D35" s="101"/>
      <c r="E35" s="101"/>
      <c r="F35" s="101"/>
      <c r="G35" s="106"/>
      <c r="H35" s="106"/>
      <c r="I35" s="141"/>
      <c r="J35" s="142"/>
      <c r="K35" s="106"/>
      <c r="L35" s="104"/>
      <c r="M35" s="269"/>
      <c r="N35" s="51"/>
    </row>
    <row r="36" spans="1:14" ht="12.75">
      <c r="A36" s="265"/>
      <c r="B36" s="255"/>
      <c r="C36" s="206"/>
      <c r="D36" s="206"/>
      <c r="E36" s="206"/>
      <c r="F36" s="206"/>
      <c r="G36" s="108"/>
      <c r="H36" s="108"/>
      <c r="I36" s="143"/>
      <c r="J36" s="144"/>
      <c r="K36" s="108"/>
      <c r="L36" s="145"/>
      <c r="M36" s="270"/>
      <c r="N36" s="51"/>
    </row>
    <row r="37" spans="1:14" ht="12.75">
      <c r="A37" s="64"/>
      <c r="B37" s="266">
        <f>eelarve!E17</f>
        <v>0</v>
      </c>
      <c r="C37" s="266">
        <f>eelarve!F17</f>
        <v>0</v>
      </c>
      <c r="D37" s="266">
        <f>eelarve!G17</f>
        <v>0</v>
      </c>
      <c r="E37" s="266" t="str">
        <f>eelarve!H17</f>
        <v>x</v>
      </c>
      <c r="F37" s="266" t="str">
        <f>eelarve!I17</f>
        <v>x</v>
      </c>
      <c r="G37" s="271"/>
      <c r="H37" s="272"/>
      <c r="I37" s="272"/>
      <c r="J37" s="272"/>
      <c r="K37" s="272"/>
      <c r="L37" s="273"/>
      <c r="M37" s="280">
        <f>B37-C39-D39-E39-F39</f>
        <v>0</v>
      </c>
      <c r="N37" s="51"/>
    </row>
    <row r="38" spans="1:14" ht="6" customHeight="1">
      <c r="A38" s="262" t="str">
        <f>eelarve!A17</f>
        <v>1.3. </v>
      </c>
      <c r="B38" s="267"/>
      <c r="C38" s="267"/>
      <c r="D38" s="267"/>
      <c r="E38" s="267"/>
      <c r="F38" s="267"/>
      <c r="G38" s="274"/>
      <c r="H38" s="275"/>
      <c r="I38" s="275"/>
      <c r="J38" s="275"/>
      <c r="K38" s="275"/>
      <c r="L38" s="276"/>
      <c r="M38" s="281"/>
      <c r="N38" s="51"/>
    </row>
    <row r="39" spans="1:14" ht="15" customHeight="1">
      <c r="A39" s="262"/>
      <c r="B39" s="253"/>
      <c r="C39" s="66">
        <f>SUM(C40:C50)</f>
        <v>0</v>
      </c>
      <c r="D39" s="66">
        <f>SUM(D40:D50)</f>
        <v>0</v>
      </c>
      <c r="E39" s="66">
        <f>SUM(E40:E50)</f>
        <v>0</v>
      </c>
      <c r="F39" s="66">
        <f>SUM(F40:F50)</f>
        <v>0</v>
      </c>
      <c r="G39" s="277"/>
      <c r="H39" s="278"/>
      <c r="I39" s="278"/>
      <c r="J39" s="278"/>
      <c r="K39" s="278"/>
      <c r="L39" s="279"/>
      <c r="M39" s="282"/>
      <c r="N39" s="51"/>
    </row>
    <row r="40" spans="1:14" ht="12.75">
      <c r="A40" s="263"/>
      <c r="B40" s="254"/>
      <c r="C40" s="101"/>
      <c r="D40" s="101"/>
      <c r="E40" s="101"/>
      <c r="F40" s="101"/>
      <c r="G40" s="103"/>
      <c r="H40" s="138"/>
      <c r="I40" s="139"/>
      <c r="J40" s="140"/>
      <c r="K40" s="103"/>
      <c r="L40" s="104"/>
      <c r="M40" s="268"/>
      <c r="N40" s="51"/>
    </row>
    <row r="41" spans="1:14" ht="12.75">
      <c r="A41" s="263"/>
      <c r="B41" s="254"/>
      <c r="C41" s="101"/>
      <c r="D41" s="101"/>
      <c r="E41" s="101"/>
      <c r="F41" s="101"/>
      <c r="G41" s="103"/>
      <c r="H41" s="138"/>
      <c r="I41" s="139"/>
      <c r="J41" s="140"/>
      <c r="K41" s="103"/>
      <c r="L41" s="104"/>
      <c r="M41" s="269"/>
      <c r="N41" s="51"/>
    </row>
    <row r="42" spans="1:14" ht="12.75">
      <c r="A42" s="263"/>
      <c r="B42" s="254"/>
      <c r="C42" s="101"/>
      <c r="D42" s="101"/>
      <c r="E42" s="101"/>
      <c r="F42" s="101"/>
      <c r="G42" s="106"/>
      <c r="H42" s="106"/>
      <c r="I42" s="141"/>
      <c r="J42" s="142"/>
      <c r="K42" s="106"/>
      <c r="L42" s="104"/>
      <c r="M42" s="269"/>
      <c r="N42" s="51"/>
    </row>
    <row r="43" spans="1:14" ht="12.75">
      <c r="A43" s="263"/>
      <c r="B43" s="254"/>
      <c r="C43" s="101"/>
      <c r="D43" s="101"/>
      <c r="E43" s="101"/>
      <c r="F43" s="101"/>
      <c r="G43" s="106"/>
      <c r="H43" s="106"/>
      <c r="I43" s="141"/>
      <c r="J43" s="142"/>
      <c r="K43" s="106"/>
      <c r="L43" s="104"/>
      <c r="M43" s="269"/>
      <c r="N43" s="51"/>
    </row>
    <row r="44" spans="1:14" ht="12.75">
      <c r="A44" s="263"/>
      <c r="B44" s="254"/>
      <c r="C44" s="101"/>
      <c r="D44" s="101"/>
      <c r="E44" s="101"/>
      <c r="F44" s="101"/>
      <c r="G44" s="106"/>
      <c r="H44" s="106"/>
      <c r="I44" s="141"/>
      <c r="J44" s="142"/>
      <c r="K44" s="106"/>
      <c r="L44" s="104"/>
      <c r="M44" s="269"/>
      <c r="N44" s="51"/>
    </row>
    <row r="45" spans="1:14" ht="12.75">
      <c r="A45" s="263"/>
      <c r="B45" s="254"/>
      <c r="C45" s="101"/>
      <c r="D45" s="101"/>
      <c r="E45" s="101"/>
      <c r="F45" s="101"/>
      <c r="G45" s="106"/>
      <c r="H45" s="106"/>
      <c r="I45" s="141"/>
      <c r="J45" s="142"/>
      <c r="K45" s="106"/>
      <c r="L45" s="104"/>
      <c r="M45" s="269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41"/>
      <c r="J46" s="142"/>
      <c r="K46" s="106"/>
      <c r="L46" s="104"/>
      <c r="M46" s="269"/>
      <c r="N46" s="51"/>
    </row>
    <row r="47" spans="1:14" ht="12.75">
      <c r="A47" s="264"/>
      <c r="B47" s="254"/>
      <c r="C47" s="101"/>
      <c r="D47" s="101"/>
      <c r="E47" s="101"/>
      <c r="F47" s="101"/>
      <c r="G47" s="106"/>
      <c r="H47" s="106"/>
      <c r="I47" s="141"/>
      <c r="J47" s="142"/>
      <c r="K47" s="106"/>
      <c r="L47" s="104"/>
      <c r="M47" s="269"/>
      <c r="N47" s="51"/>
    </row>
    <row r="48" spans="1:14" ht="12.75">
      <c r="A48" s="264"/>
      <c r="B48" s="254"/>
      <c r="C48" s="101"/>
      <c r="D48" s="101"/>
      <c r="E48" s="101"/>
      <c r="F48" s="101"/>
      <c r="G48" s="106"/>
      <c r="H48" s="106"/>
      <c r="I48" s="141"/>
      <c r="J48" s="142"/>
      <c r="K48" s="106"/>
      <c r="L48" s="104"/>
      <c r="M48" s="269"/>
      <c r="N48" s="51"/>
    </row>
    <row r="49" spans="1:14" ht="12.75">
      <c r="A49" s="264"/>
      <c r="B49" s="254"/>
      <c r="C49" s="101"/>
      <c r="D49" s="101"/>
      <c r="E49" s="101"/>
      <c r="F49" s="101"/>
      <c r="G49" s="106"/>
      <c r="H49" s="106"/>
      <c r="I49" s="141"/>
      <c r="J49" s="142"/>
      <c r="K49" s="106"/>
      <c r="L49" s="104"/>
      <c r="M49" s="269"/>
      <c r="N49" s="51"/>
    </row>
    <row r="50" spans="1:14" ht="12.75">
      <c r="A50" s="265"/>
      <c r="B50" s="255"/>
      <c r="C50" s="206"/>
      <c r="D50" s="206"/>
      <c r="E50" s="206"/>
      <c r="F50" s="206"/>
      <c r="G50" s="108"/>
      <c r="H50" s="108"/>
      <c r="I50" s="143"/>
      <c r="J50" s="144"/>
      <c r="K50" s="108"/>
      <c r="L50" s="145"/>
      <c r="M50" s="270"/>
      <c r="N50" s="51"/>
    </row>
    <row r="51" spans="1:14" ht="12.75" collapsed="1">
      <c r="A51" s="64"/>
      <c r="B51" s="266">
        <f>eelarve!E18</f>
        <v>0</v>
      </c>
      <c r="C51" s="266">
        <f>eelarve!F18</f>
        <v>0</v>
      </c>
      <c r="D51" s="266">
        <f>eelarve!G18</f>
        <v>0</v>
      </c>
      <c r="E51" s="266" t="str">
        <f>eelarve!H18</f>
        <v>x</v>
      </c>
      <c r="F51" s="266" t="str">
        <f>eelarve!I18</f>
        <v>x</v>
      </c>
      <c r="G51" s="271"/>
      <c r="H51" s="272"/>
      <c r="I51" s="272"/>
      <c r="J51" s="272"/>
      <c r="K51" s="272"/>
      <c r="L51" s="273"/>
      <c r="M51" s="280">
        <f>B51-C53-D53-E53-F53</f>
        <v>0</v>
      </c>
      <c r="N51" s="51"/>
    </row>
    <row r="52" spans="1:14" ht="3.75" customHeight="1">
      <c r="A52" s="262" t="str">
        <f>eelarve!A18</f>
        <v>1.4.</v>
      </c>
      <c r="B52" s="267"/>
      <c r="C52" s="267"/>
      <c r="D52" s="267"/>
      <c r="E52" s="267"/>
      <c r="F52" s="267"/>
      <c r="G52" s="274"/>
      <c r="H52" s="275"/>
      <c r="I52" s="275"/>
      <c r="J52" s="275"/>
      <c r="K52" s="275"/>
      <c r="L52" s="276"/>
      <c r="M52" s="281"/>
      <c r="N52" s="51"/>
    </row>
    <row r="53" spans="1:14" ht="17.25" customHeight="1">
      <c r="A53" s="262"/>
      <c r="B53" s="253"/>
      <c r="C53" s="66">
        <f>SUM(C54:C62)</f>
        <v>0</v>
      </c>
      <c r="D53" s="66">
        <f>SUM(D54:D62)</f>
        <v>0</v>
      </c>
      <c r="E53" s="66">
        <f>SUM(E54:E62)</f>
        <v>0</v>
      </c>
      <c r="F53" s="66">
        <f>SUM(F54:F62)</f>
        <v>0</v>
      </c>
      <c r="G53" s="277"/>
      <c r="H53" s="278"/>
      <c r="I53" s="278"/>
      <c r="J53" s="278"/>
      <c r="K53" s="278"/>
      <c r="L53" s="279"/>
      <c r="M53" s="282"/>
      <c r="N53" s="51"/>
    </row>
    <row r="54" spans="1:14" ht="12.75">
      <c r="A54" s="263"/>
      <c r="B54" s="254"/>
      <c r="C54" s="101"/>
      <c r="D54" s="101"/>
      <c r="E54" s="101"/>
      <c r="F54" s="101"/>
      <c r="G54" s="103"/>
      <c r="H54" s="138"/>
      <c r="I54" s="139"/>
      <c r="J54" s="140"/>
      <c r="K54" s="103"/>
      <c r="L54" s="104"/>
      <c r="M54" s="268"/>
      <c r="N54" s="51"/>
    </row>
    <row r="55" spans="1:14" ht="12.75">
      <c r="A55" s="263"/>
      <c r="B55" s="254"/>
      <c r="C55" s="101"/>
      <c r="D55" s="101"/>
      <c r="E55" s="101"/>
      <c r="F55" s="101"/>
      <c r="G55" s="103"/>
      <c r="H55" s="138"/>
      <c r="I55" s="139"/>
      <c r="J55" s="140"/>
      <c r="K55" s="103"/>
      <c r="L55" s="104"/>
      <c r="M55" s="269"/>
      <c r="N55" s="51"/>
    </row>
    <row r="56" spans="1:14" ht="12.75">
      <c r="A56" s="263"/>
      <c r="B56" s="254"/>
      <c r="C56" s="101"/>
      <c r="D56" s="101"/>
      <c r="E56" s="101"/>
      <c r="F56" s="101"/>
      <c r="G56" s="106"/>
      <c r="H56" s="106"/>
      <c r="I56" s="141"/>
      <c r="J56" s="142"/>
      <c r="K56" s="106"/>
      <c r="L56" s="104"/>
      <c r="M56" s="269"/>
      <c r="N56" s="51"/>
    </row>
    <row r="57" spans="1:14" ht="12.75">
      <c r="A57" s="263"/>
      <c r="B57" s="254"/>
      <c r="C57" s="101"/>
      <c r="D57" s="101"/>
      <c r="E57" s="101"/>
      <c r="F57" s="101"/>
      <c r="G57" s="106"/>
      <c r="H57" s="106"/>
      <c r="I57" s="141"/>
      <c r="J57" s="142"/>
      <c r="K57" s="106"/>
      <c r="L57" s="104"/>
      <c r="M57" s="269"/>
      <c r="N57" s="51"/>
    </row>
    <row r="58" spans="1:14" ht="12.75">
      <c r="A58" s="264"/>
      <c r="B58" s="254"/>
      <c r="C58" s="101"/>
      <c r="D58" s="101"/>
      <c r="E58" s="101"/>
      <c r="F58" s="101"/>
      <c r="G58" s="106"/>
      <c r="H58" s="106"/>
      <c r="I58" s="141"/>
      <c r="J58" s="142"/>
      <c r="K58" s="106"/>
      <c r="L58" s="104"/>
      <c r="M58" s="269"/>
      <c r="N58" s="51"/>
    </row>
    <row r="59" spans="1:14" ht="12.75">
      <c r="A59" s="264"/>
      <c r="B59" s="254"/>
      <c r="C59" s="101"/>
      <c r="D59" s="101"/>
      <c r="E59" s="101"/>
      <c r="F59" s="101"/>
      <c r="G59" s="106"/>
      <c r="H59" s="106"/>
      <c r="I59" s="141"/>
      <c r="J59" s="142"/>
      <c r="K59" s="106"/>
      <c r="L59" s="104"/>
      <c r="M59" s="269"/>
      <c r="N59" s="51"/>
    </row>
    <row r="60" spans="1:14" ht="12.75">
      <c r="A60" s="264"/>
      <c r="B60" s="254"/>
      <c r="C60" s="101"/>
      <c r="D60" s="101"/>
      <c r="E60" s="101"/>
      <c r="F60" s="101"/>
      <c r="G60" s="106"/>
      <c r="H60" s="106"/>
      <c r="I60" s="141"/>
      <c r="J60" s="142"/>
      <c r="K60" s="106"/>
      <c r="L60" s="104"/>
      <c r="M60" s="269"/>
      <c r="N60" s="51"/>
    </row>
    <row r="61" spans="1:14" ht="12.75">
      <c r="A61" s="264"/>
      <c r="B61" s="254"/>
      <c r="C61" s="101"/>
      <c r="D61" s="101"/>
      <c r="E61" s="101"/>
      <c r="F61" s="101"/>
      <c r="G61" s="106"/>
      <c r="H61" s="106"/>
      <c r="I61" s="141"/>
      <c r="J61" s="142"/>
      <c r="K61" s="106"/>
      <c r="L61" s="104"/>
      <c r="M61" s="269"/>
      <c r="N61" s="51"/>
    </row>
    <row r="62" spans="1:14" ht="12.75">
      <c r="A62" s="265"/>
      <c r="B62" s="255"/>
      <c r="C62" s="206"/>
      <c r="D62" s="206"/>
      <c r="E62" s="206"/>
      <c r="F62" s="206"/>
      <c r="G62" s="108"/>
      <c r="H62" s="108"/>
      <c r="I62" s="143"/>
      <c r="J62" s="144"/>
      <c r="K62" s="108"/>
      <c r="L62" s="145"/>
      <c r="M62" s="270"/>
      <c r="N62" s="51"/>
    </row>
    <row r="63" spans="1:14" ht="12.75">
      <c r="A63" s="64"/>
      <c r="B63" s="266">
        <f>eelarve!E19</f>
        <v>0</v>
      </c>
      <c r="C63" s="266">
        <f>eelarve!F19</f>
        <v>0</v>
      </c>
      <c r="D63" s="266">
        <f>eelarve!G19</f>
        <v>0</v>
      </c>
      <c r="E63" s="266" t="str">
        <f>eelarve!H19</f>
        <v>x</v>
      </c>
      <c r="F63" s="266" t="str">
        <f>eelarve!I19</f>
        <v>x</v>
      </c>
      <c r="G63" s="271"/>
      <c r="H63" s="272"/>
      <c r="I63" s="272"/>
      <c r="J63" s="272"/>
      <c r="K63" s="272"/>
      <c r="L63" s="273"/>
      <c r="M63" s="280">
        <f>B63-C65-D65-E65-F65</f>
        <v>0</v>
      </c>
      <c r="N63" s="51"/>
    </row>
    <row r="64" spans="1:14" ht="4.5" customHeight="1">
      <c r="A64" s="262" t="str">
        <f>eelarve!A19</f>
        <v>1.5.</v>
      </c>
      <c r="B64" s="267"/>
      <c r="C64" s="267"/>
      <c r="D64" s="267"/>
      <c r="E64" s="267"/>
      <c r="F64" s="267"/>
      <c r="G64" s="274"/>
      <c r="H64" s="275"/>
      <c r="I64" s="275"/>
      <c r="J64" s="275"/>
      <c r="K64" s="275"/>
      <c r="L64" s="276"/>
      <c r="M64" s="281"/>
      <c r="N64" s="51"/>
    </row>
    <row r="65" spans="1:14" ht="14.25" customHeight="1">
      <c r="A65" s="262"/>
      <c r="B65" s="253"/>
      <c r="C65" s="66">
        <f>SUM(C66:C74)</f>
        <v>0</v>
      </c>
      <c r="D65" s="66">
        <f>SUM(D66:D74)</f>
        <v>0</v>
      </c>
      <c r="E65" s="66">
        <f>SUM(E66:E74)</f>
        <v>0</v>
      </c>
      <c r="F65" s="66">
        <f>SUM(F66:F74)</f>
        <v>0</v>
      </c>
      <c r="G65" s="277"/>
      <c r="H65" s="278"/>
      <c r="I65" s="278"/>
      <c r="J65" s="278"/>
      <c r="K65" s="278"/>
      <c r="L65" s="279"/>
      <c r="M65" s="282"/>
      <c r="N65" s="51"/>
    </row>
    <row r="66" spans="1:14" ht="12.75">
      <c r="A66" s="263"/>
      <c r="B66" s="254"/>
      <c r="C66" s="101"/>
      <c r="D66" s="101"/>
      <c r="E66" s="101"/>
      <c r="F66" s="101"/>
      <c r="G66" s="103"/>
      <c r="H66" s="138"/>
      <c r="I66" s="102"/>
      <c r="J66" s="135"/>
      <c r="K66" s="103"/>
      <c r="L66" s="104"/>
      <c r="M66" s="268"/>
      <c r="N66" s="51"/>
    </row>
    <row r="67" spans="1:14" ht="12.75">
      <c r="A67" s="263"/>
      <c r="B67" s="254"/>
      <c r="C67" s="101"/>
      <c r="D67" s="101"/>
      <c r="E67" s="101"/>
      <c r="F67" s="101"/>
      <c r="G67" s="103"/>
      <c r="H67" s="138"/>
      <c r="I67" s="102"/>
      <c r="J67" s="135"/>
      <c r="K67" s="103"/>
      <c r="L67" s="104"/>
      <c r="M67" s="269"/>
      <c r="N67" s="51"/>
    </row>
    <row r="68" spans="1:14" ht="12.75">
      <c r="A68" s="263"/>
      <c r="B68" s="254"/>
      <c r="C68" s="101"/>
      <c r="D68" s="101"/>
      <c r="E68" s="101"/>
      <c r="F68" s="101"/>
      <c r="G68" s="106"/>
      <c r="H68" s="106"/>
      <c r="I68" s="105"/>
      <c r="J68" s="136"/>
      <c r="K68" s="106"/>
      <c r="L68" s="104"/>
      <c r="M68" s="269"/>
      <c r="N68" s="51"/>
    </row>
    <row r="69" spans="1:14" ht="12.75">
      <c r="A69" s="263"/>
      <c r="B69" s="254"/>
      <c r="C69" s="101"/>
      <c r="D69" s="101"/>
      <c r="E69" s="101"/>
      <c r="F69" s="101"/>
      <c r="G69" s="106"/>
      <c r="H69" s="106"/>
      <c r="I69" s="105"/>
      <c r="J69" s="136"/>
      <c r="K69" s="106"/>
      <c r="L69" s="104"/>
      <c r="M69" s="269"/>
      <c r="N69" s="51"/>
    </row>
    <row r="70" spans="1:14" ht="12.75">
      <c r="A70" s="263"/>
      <c r="B70" s="254"/>
      <c r="C70" s="101"/>
      <c r="D70" s="101"/>
      <c r="E70" s="101"/>
      <c r="F70" s="101"/>
      <c r="G70" s="106"/>
      <c r="H70" s="106"/>
      <c r="I70" s="105"/>
      <c r="J70" s="136"/>
      <c r="K70" s="106"/>
      <c r="L70" s="104"/>
      <c r="M70" s="269"/>
      <c r="N70" s="51"/>
    </row>
    <row r="71" spans="1:14" ht="12.75">
      <c r="A71" s="263"/>
      <c r="B71" s="254"/>
      <c r="C71" s="101"/>
      <c r="D71" s="101"/>
      <c r="E71" s="101"/>
      <c r="F71" s="101"/>
      <c r="G71" s="106"/>
      <c r="H71" s="106"/>
      <c r="I71" s="105"/>
      <c r="J71" s="136"/>
      <c r="K71" s="106"/>
      <c r="L71" s="104"/>
      <c r="M71" s="269"/>
      <c r="N71" s="51"/>
    </row>
    <row r="72" spans="1:14" ht="12.75">
      <c r="A72" s="264"/>
      <c r="B72" s="254"/>
      <c r="C72" s="101"/>
      <c r="D72" s="101"/>
      <c r="E72" s="101"/>
      <c r="F72" s="101"/>
      <c r="G72" s="106"/>
      <c r="H72" s="106"/>
      <c r="I72" s="105"/>
      <c r="J72" s="136"/>
      <c r="K72" s="106"/>
      <c r="L72" s="104"/>
      <c r="M72" s="269"/>
      <c r="N72" s="51"/>
    </row>
    <row r="73" spans="1:14" ht="12.75">
      <c r="A73" s="264"/>
      <c r="B73" s="254"/>
      <c r="C73" s="101"/>
      <c r="D73" s="101"/>
      <c r="E73" s="101"/>
      <c r="F73" s="101"/>
      <c r="G73" s="106"/>
      <c r="H73" s="106"/>
      <c r="I73" s="105"/>
      <c r="J73" s="136"/>
      <c r="K73" s="106"/>
      <c r="L73" s="104"/>
      <c r="M73" s="269"/>
      <c r="N73" s="51"/>
    </row>
    <row r="74" spans="1:14" ht="12.75">
      <c r="A74" s="265"/>
      <c r="B74" s="255"/>
      <c r="C74" s="206"/>
      <c r="D74" s="206"/>
      <c r="E74" s="206"/>
      <c r="F74" s="206"/>
      <c r="G74" s="108"/>
      <c r="H74" s="108"/>
      <c r="I74" s="109"/>
      <c r="J74" s="137"/>
      <c r="K74" s="108"/>
      <c r="L74" s="145"/>
      <c r="M74" s="270"/>
      <c r="N74" s="51"/>
    </row>
    <row r="75" spans="1:14" ht="12.75">
      <c r="A75" s="64"/>
      <c r="B75" s="266">
        <f>eelarve!E20</f>
        <v>0</v>
      </c>
      <c r="C75" s="266">
        <f>eelarve!F20</f>
        <v>0</v>
      </c>
      <c r="D75" s="266">
        <f>eelarve!G20</f>
        <v>0</v>
      </c>
      <c r="E75" s="266" t="str">
        <f>eelarve!H20</f>
        <v>x</v>
      </c>
      <c r="F75" s="266" t="str">
        <f>eelarve!I20</f>
        <v>x</v>
      </c>
      <c r="G75" s="271"/>
      <c r="H75" s="272"/>
      <c r="I75" s="272"/>
      <c r="J75" s="272"/>
      <c r="K75" s="272"/>
      <c r="L75" s="273"/>
      <c r="M75" s="280">
        <f>B75-C77-D77-E77-F77</f>
        <v>0</v>
      </c>
      <c r="N75" s="51"/>
    </row>
    <row r="76" spans="1:14" ht="4.5" customHeight="1">
      <c r="A76" s="262" t="str">
        <f>eelarve!A20</f>
        <v>1.6.</v>
      </c>
      <c r="B76" s="267"/>
      <c r="C76" s="267"/>
      <c r="D76" s="267"/>
      <c r="E76" s="267"/>
      <c r="F76" s="267"/>
      <c r="G76" s="274"/>
      <c r="H76" s="275"/>
      <c r="I76" s="275"/>
      <c r="J76" s="275"/>
      <c r="K76" s="275"/>
      <c r="L76" s="276"/>
      <c r="M76" s="281"/>
      <c r="N76" s="51"/>
    </row>
    <row r="77" spans="1:14" ht="15.75" customHeight="1">
      <c r="A77" s="262"/>
      <c r="B77" s="253"/>
      <c r="C77" s="66">
        <f>SUM(C78:C86)</f>
        <v>0</v>
      </c>
      <c r="D77" s="66">
        <f>SUM(D78:D86)</f>
        <v>0</v>
      </c>
      <c r="E77" s="66">
        <f>SUM(E78:E86)</f>
        <v>0</v>
      </c>
      <c r="F77" s="66">
        <f>SUM(F78:F86)</f>
        <v>0</v>
      </c>
      <c r="G77" s="277"/>
      <c r="H77" s="278"/>
      <c r="I77" s="278"/>
      <c r="J77" s="278"/>
      <c r="K77" s="278"/>
      <c r="L77" s="279"/>
      <c r="M77" s="282"/>
      <c r="N77" s="51"/>
    </row>
    <row r="78" spans="1:14" ht="12.75">
      <c r="A78" s="263"/>
      <c r="B78" s="254"/>
      <c r="C78" s="101"/>
      <c r="D78" s="101"/>
      <c r="E78" s="101"/>
      <c r="F78" s="101"/>
      <c r="G78" s="103"/>
      <c r="H78" s="138"/>
      <c r="I78" s="102"/>
      <c r="J78" s="135"/>
      <c r="K78" s="103"/>
      <c r="L78" s="104"/>
      <c r="M78" s="268"/>
      <c r="N78" s="51"/>
    </row>
    <row r="79" spans="1:14" ht="12.75">
      <c r="A79" s="263"/>
      <c r="B79" s="254"/>
      <c r="C79" s="101"/>
      <c r="D79" s="101"/>
      <c r="E79" s="101"/>
      <c r="F79" s="101"/>
      <c r="G79" s="103"/>
      <c r="H79" s="138"/>
      <c r="I79" s="102"/>
      <c r="J79" s="135"/>
      <c r="K79" s="103"/>
      <c r="L79" s="104"/>
      <c r="M79" s="269"/>
      <c r="N79" s="51"/>
    </row>
    <row r="80" spans="1:14" ht="12.75">
      <c r="A80" s="263"/>
      <c r="B80" s="254"/>
      <c r="C80" s="101"/>
      <c r="D80" s="101"/>
      <c r="E80" s="101"/>
      <c r="F80" s="101"/>
      <c r="G80" s="106"/>
      <c r="H80" s="106"/>
      <c r="I80" s="105"/>
      <c r="J80" s="136"/>
      <c r="K80" s="106"/>
      <c r="L80" s="104"/>
      <c r="M80" s="269"/>
      <c r="N80" s="51"/>
    </row>
    <row r="81" spans="1:14" ht="12.75">
      <c r="A81" s="263"/>
      <c r="B81" s="254"/>
      <c r="C81" s="101"/>
      <c r="D81" s="101"/>
      <c r="E81" s="101"/>
      <c r="F81" s="101"/>
      <c r="G81" s="106"/>
      <c r="H81" s="106"/>
      <c r="I81" s="105"/>
      <c r="J81" s="136"/>
      <c r="K81" s="106"/>
      <c r="L81" s="104"/>
      <c r="M81" s="269"/>
      <c r="N81" s="51"/>
    </row>
    <row r="82" spans="1:14" ht="12.75">
      <c r="A82" s="263"/>
      <c r="B82" s="254"/>
      <c r="C82" s="101"/>
      <c r="D82" s="101"/>
      <c r="E82" s="101"/>
      <c r="F82" s="101"/>
      <c r="G82" s="106"/>
      <c r="H82" s="106"/>
      <c r="I82" s="105"/>
      <c r="J82" s="136"/>
      <c r="K82" s="106"/>
      <c r="L82" s="104"/>
      <c r="M82" s="269"/>
      <c r="N82" s="51"/>
    </row>
    <row r="83" spans="1:14" ht="12.75">
      <c r="A83" s="264"/>
      <c r="B83" s="254"/>
      <c r="C83" s="101"/>
      <c r="D83" s="101"/>
      <c r="E83" s="101"/>
      <c r="F83" s="101"/>
      <c r="G83" s="106"/>
      <c r="H83" s="106"/>
      <c r="I83" s="105"/>
      <c r="J83" s="136"/>
      <c r="K83" s="106"/>
      <c r="L83" s="104"/>
      <c r="M83" s="269"/>
      <c r="N83" s="51"/>
    </row>
    <row r="84" spans="1:14" ht="12.75">
      <c r="A84" s="264"/>
      <c r="B84" s="254"/>
      <c r="C84" s="101"/>
      <c r="D84" s="101"/>
      <c r="E84" s="101"/>
      <c r="F84" s="101"/>
      <c r="G84" s="106"/>
      <c r="H84" s="106"/>
      <c r="I84" s="105"/>
      <c r="J84" s="136"/>
      <c r="K84" s="106"/>
      <c r="L84" s="104"/>
      <c r="M84" s="269"/>
      <c r="N84" s="51"/>
    </row>
    <row r="85" spans="1:14" ht="12.75">
      <c r="A85" s="264"/>
      <c r="B85" s="254"/>
      <c r="C85" s="101"/>
      <c r="D85" s="101"/>
      <c r="E85" s="101"/>
      <c r="F85" s="101"/>
      <c r="G85" s="106"/>
      <c r="H85" s="106"/>
      <c r="I85" s="105"/>
      <c r="J85" s="136"/>
      <c r="K85" s="106"/>
      <c r="L85" s="104"/>
      <c r="M85" s="269"/>
      <c r="N85" s="51"/>
    </row>
    <row r="86" spans="1:14" ht="12.75">
      <c r="A86" s="265"/>
      <c r="B86" s="255"/>
      <c r="C86" s="206"/>
      <c r="D86" s="206"/>
      <c r="E86" s="206"/>
      <c r="F86" s="206"/>
      <c r="G86" s="108"/>
      <c r="H86" s="108"/>
      <c r="I86" s="109"/>
      <c r="J86" s="137"/>
      <c r="K86" s="108"/>
      <c r="L86" s="145"/>
      <c r="M86" s="270"/>
      <c r="N86" s="51"/>
    </row>
    <row r="87" spans="1:14" ht="12.75">
      <c r="A87" s="64"/>
      <c r="B87" s="266">
        <f>eelarve!E21</f>
        <v>0</v>
      </c>
      <c r="C87" s="266">
        <f>eelarve!F21</f>
        <v>0</v>
      </c>
      <c r="D87" s="266">
        <f>eelarve!G21</f>
        <v>0</v>
      </c>
      <c r="E87" s="266" t="str">
        <f>eelarve!H21</f>
        <v>x</v>
      </c>
      <c r="F87" s="266" t="str">
        <f>eelarve!I21</f>
        <v>x</v>
      </c>
      <c r="G87" s="271"/>
      <c r="H87" s="272"/>
      <c r="I87" s="272"/>
      <c r="J87" s="272"/>
      <c r="K87" s="272"/>
      <c r="L87" s="273"/>
      <c r="M87" s="280">
        <f>B87-C89-D89-E89-F89</f>
        <v>0</v>
      </c>
      <c r="N87" s="51"/>
    </row>
    <row r="88" spans="1:14" ht="5.25" customHeight="1">
      <c r="A88" s="262" t="str">
        <f>eelarve!A21</f>
        <v>1.7.</v>
      </c>
      <c r="B88" s="267"/>
      <c r="C88" s="267"/>
      <c r="D88" s="267"/>
      <c r="E88" s="267"/>
      <c r="F88" s="267"/>
      <c r="G88" s="274"/>
      <c r="H88" s="275"/>
      <c r="I88" s="275"/>
      <c r="J88" s="275"/>
      <c r="K88" s="275"/>
      <c r="L88" s="276"/>
      <c r="M88" s="281"/>
      <c r="N88" s="51"/>
    </row>
    <row r="89" spans="1:14" ht="15" customHeight="1">
      <c r="A89" s="262"/>
      <c r="B89" s="253"/>
      <c r="C89" s="66">
        <f>SUM(C90:C95)</f>
        <v>0</v>
      </c>
      <c r="D89" s="66">
        <f>SUM(D90:D95)</f>
        <v>0</v>
      </c>
      <c r="E89" s="66">
        <f>SUM(E90:E95)</f>
        <v>0</v>
      </c>
      <c r="F89" s="66">
        <f>SUM(F90:F95)</f>
        <v>0</v>
      </c>
      <c r="G89" s="277"/>
      <c r="H89" s="278"/>
      <c r="I89" s="278"/>
      <c r="J89" s="278"/>
      <c r="K89" s="278"/>
      <c r="L89" s="279"/>
      <c r="M89" s="282"/>
      <c r="N89" s="51"/>
    </row>
    <row r="90" spans="1:14" ht="12.75">
      <c r="A90" s="264"/>
      <c r="B90" s="254"/>
      <c r="C90" s="101"/>
      <c r="D90" s="101"/>
      <c r="E90" s="101"/>
      <c r="F90" s="101"/>
      <c r="G90" s="106"/>
      <c r="H90" s="106"/>
      <c r="I90" s="105"/>
      <c r="J90" s="136"/>
      <c r="K90" s="106"/>
      <c r="L90" s="104"/>
      <c r="M90" s="269"/>
      <c r="N90" s="51"/>
    </row>
    <row r="91" spans="1:14" ht="12.75">
      <c r="A91" s="264"/>
      <c r="B91" s="254"/>
      <c r="C91" s="101"/>
      <c r="D91" s="101"/>
      <c r="E91" s="101"/>
      <c r="F91" s="101"/>
      <c r="G91" s="106"/>
      <c r="H91" s="106"/>
      <c r="I91" s="105"/>
      <c r="J91" s="136"/>
      <c r="K91" s="106"/>
      <c r="L91" s="104"/>
      <c r="M91" s="269"/>
      <c r="N91" s="51"/>
    </row>
    <row r="92" spans="1:14" ht="12.75">
      <c r="A92" s="264"/>
      <c r="B92" s="254"/>
      <c r="C92" s="101"/>
      <c r="D92" s="101"/>
      <c r="E92" s="101"/>
      <c r="F92" s="101"/>
      <c r="G92" s="106"/>
      <c r="H92" s="106"/>
      <c r="I92" s="105"/>
      <c r="J92" s="136"/>
      <c r="K92" s="106"/>
      <c r="L92" s="104"/>
      <c r="M92" s="269"/>
      <c r="N92" s="51"/>
    </row>
    <row r="93" spans="1:14" ht="12.75">
      <c r="A93" s="264"/>
      <c r="B93" s="254"/>
      <c r="C93" s="101"/>
      <c r="D93" s="101"/>
      <c r="E93" s="101"/>
      <c r="F93" s="101"/>
      <c r="G93" s="106"/>
      <c r="H93" s="106"/>
      <c r="I93" s="105"/>
      <c r="J93" s="136"/>
      <c r="K93" s="106"/>
      <c r="L93" s="104"/>
      <c r="M93" s="269"/>
      <c r="N93" s="51"/>
    </row>
    <row r="94" spans="1:14" ht="12.75">
      <c r="A94" s="264"/>
      <c r="B94" s="254"/>
      <c r="C94" s="101"/>
      <c r="D94" s="101"/>
      <c r="E94" s="101"/>
      <c r="F94" s="101"/>
      <c r="G94" s="106"/>
      <c r="H94" s="106"/>
      <c r="I94" s="105"/>
      <c r="J94" s="136"/>
      <c r="K94" s="106"/>
      <c r="L94" s="104"/>
      <c r="M94" s="269"/>
      <c r="N94" s="51"/>
    </row>
    <row r="95" spans="1:14" ht="12.75">
      <c r="A95" s="265"/>
      <c r="B95" s="255"/>
      <c r="C95" s="206"/>
      <c r="D95" s="206"/>
      <c r="E95" s="206"/>
      <c r="F95" s="206"/>
      <c r="G95" s="108"/>
      <c r="H95" s="108"/>
      <c r="I95" s="109"/>
      <c r="J95" s="137"/>
      <c r="K95" s="108"/>
      <c r="L95" s="145"/>
      <c r="M95" s="270"/>
      <c r="N95" s="51"/>
    </row>
    <row r="96" spans="1:14" ht="12.75">
      <c r="A96" s="64"/>
      <c r="B96" s="266">
        <f>eelarve!E22</f>
        <v>0</v>
      </c>
      <c r="C96" s="266">
        <f>eelarve!F22</f>
        <v>0</v>
      </c>
      <c r="D96" s="266">
        <f>eelarve!G22</f>
        <v>0</v>
      </c>
      <c r="E96" s="266" t="str">
        <f>eelarve!H22</f>
        <v>x</v>
      </c>
      <c r="F96" s="266" t="str">
        <f>eelarve!I22</f>
        <v>x</v>
      </c>
      <c r="G96" s="271"/>
      <c r="H96" s="272"/>
      <c r="I96" s="272"/>
      <c r="J96" s="272"/>
      <c r="K96" s="272"/>
      <c r="L96" s="273"/>
      <c r="M96" s="280">
        <f>B96-C98-D98-E98-F98</f>
        <v>0</v>
      </c>
      <c r="N96" s="51"/>
    </row>
    <row r="97" spans="1:14" ht="5.25" customHeight="1">
      <c r="A97" s="262" t="str">
        <f>eelarve!A22</f>
        <v>1.8.</v>
      </c>
      <c r="B97" s="267"/>
      <c r="C97" s="267"/>
      <c r="D97" s="267"/>
      <c r="E97" s="267"/>
      <c r="F97" s="267"/>
      <c r="G97" s="274"/>
      <c r="H97" s="275"/>
      <c r="I97" s="275"/>
      <c r="J97" s="275"/>
      <c r="K97" s="275"/>
      <c r="L97" s="276"/>
      <c r="M97" s="281"/>
      <c r="N97" s="51"/>
    </row>
    <row r="98" spans="1:14" ht="14.25" customHeight="1">
      <c r="A98" s="262"/>
      <c r="B98" s="253"/>
      <c r="C98" s="66">
        <f>SUM(C99:C106)</f>
        <v>0</v>
      </c>
      <c r="D98" s="66">
        <f>SUM(D99:D106)</f>
        <v>0</v>
      </c>
      <c r="E98" s="66">
        <f>SUM(E99:E106)</f>
        <v>0</v>
      </c>
      <c r="F98" s="66">
        <f>SUM(F99:F106)</f>
        <v>0</v>
      </c>
      <c r="G98" s="277"/>
      <c r="H98" s="278"/>
      <c r="I98" s="278"/>
      <c r="J98" s="278"/>
      <c r="K98" s="278"/>
      <c r="L98" s="279"/>
      <c r="M98" s="282"/>
      <c r="N98" s="51"/>
    </row>
    <row r="99" spans="1:14" ht="12.75">
      <c r="A99" s="263"/>
      <c r="B99" s="254"/>
      <c r="C99" s="101"/>
      <c r="D99" s="101"/>
      <c r="E99" s="101"/>
      <c r="F99" s="101"/>
      <c r="G99" s="103"/>
      <c r="H99" s="138"/>
      <c r="I99" s="102"/>
      <c r="J99" s="135"/>
      <c r="K99" s="103"/>
      <c r="L99" s="104"/>
      <c r="M99" s="268"/>
      <c r="N99" s="51"/>
    </row>
    <row r="100" spans="1:14" ht="12.75">
      <c r="A100" s="263"/>
      <c r="B100" s="254"/>
      <c r="C100" s="101"/>
      <c r="D100" s="101"/>
      <c r="E100" s="101"/>
      <c r="F100" s="101"/>
      <c r="G100" s="103"/>
      <c r="H100" s="138"/>
      <c r="I100" s="102"/>
      <c r="J100" s="135"/>
      <c r="K100" s="103"/>
      <c r="L100" s="104"/>
      <c r="M100" s="269"/>
      <c r="N100" s="51"/>
    </row>
    <row r="101" spans="1:14" ht="12.75">
      <c r="A101" s="263"/>
      <c r="B101" s="254"/>
      <c r="C101" s="101"/>
      <c r="D101" s="101"/>
      <c r="E101" s="101"/>
      <c r="F101" s="101"/>
      <c r="G101" s="106"/>
      <c r="H101" s="106"/>
      <c r="I101" s="105"/>
      <c r="J101" s="136"/>
      <c r="K101" s="106"/>
      <c r="L101" s="104"/>
      <c r="M101" s="269"/>
      <c r="N101" s="51"/>
    </row>
    <row r="102" spans="1:14" ht="12.75">
      <c r="A102" s="263"/>
      <c r="B102" s="254"/>
      <c r="C102" s="101"/>
      <c r="D102" s="101"/>
      <c r="E102" s="101"/>
      <c r="F102" s="101"/>
      <c r="G102" s="106"/>
      <c r="H102" s="106"/>
      <c r="I102" s="105"/>
      <c r="J102" s="136"/>
      <c r="K102" s="106"/>
      <c r="L102" s="104"/>
      <c r="M102" s="269"/>
      <c r="N102" s="51"/>
    </row>
    <row r="103" spans="1:14" ht="12.75">
      <c r="A103" s="263"/>
      <c r="B103" s="254"/>
      <c r="C103" s="101"/>
      <c r="D103" s="101"/>
      <c r="E103" s="101"/>
      <c r="F103" s="101"/>
      <c r="G103" s="106"/>
      <c r="H103" s="106"/>
      <c r="I103" s="105"/>
      <c r="J103" s="136"/>
      <c r="K103" s="106"/>
      <c r="L103" s="104"/>
      <c r="M103" s="269"/>
      <c r="N103" s="51"/>
    </row>
    <row r="104" spans="1:14" ht="12.75">
      <c r="A104" s="264"/>
      <c r="B104" s="254"/>
      <c r="C104" s="101"/>
      <c r="D104" s="101"/>
      <c r="E104" s="101"/>
      <c r="F104" s="101"/>
      <c r="G104" s="106"/>
      <c r="H104" s="106"/>
      <c r="I104" s="105"/>
      <c r="J104" s="136"/>
      <c r="K104" s="106"/>
      <c r="L104" s="104"/>
      <c r="M104" s="269"/>
      <c r="N104" s="51"/>
    </row>
    <row r="105" spans="1:14" ht="12.75">
      <c r="A105" s="264"/>
      <c r="B105" s="254"/>
      <c r="C105" s="101"/>
      <c r="D105" s="101"/>
      <c r="E105" s="101"/>
      <c r="F105" s="101"/>
      <c r="G105" s="106"/>
      <c r="H105" s="106"/>
      <c r="I105" s="105"/>
      <c r="J105" s="136"/>
      <c r="K105" s="106"/>
      <c r="L105" s="104"/>
      <c r="M105" s="269"/>
      <c r="N105" s="51"/>
    </row>
    <row r="106" spans="1:14" ht="12.75">
      <c r="A106" s="265"/>
      <c r="B106" s="255"/>
      <c r="C106" s="206"/>
      <c r="D106" s="206"/>
      <c r="E106" s="206"/>
      <c r="F106" s="206"/>
      <c r="G106" s="108"/>
      <c r="H106" s="108"/>
      <c r="I106" s="109"/>
      <c r="J106" s="137"/>
      <c r="K106" s="108"/>
      <c r="L106" s="145"/>
      <c r="M106" s="270"/>
      <c r="N106" s="51"/>
    </row>
    <row r="107" spans="1:14" ht="12.75">
      <c r="A107" s="64"/>
      <c r="B107" s="266">
        <f>eelarve!E23</f>
        <v>0</v>
      </c>
      <c r="C107" s="266">
        <f>eelarve!F23</f>
        <v>0</v>
      </c>
      <c r="D107" s="266">
        <f>eelarve!G23</f>
        <v>0</v>
      </c>
      <c r="E107" s="266" t="str">
        <f>eelarve!H23</f>
        <v>x</v>
      </c>
      <c r="F107" s="266" t="str">
        <f>eelarve!I23</f>
        <v>x</v>
      </c>
      <c r="G107" s="271"/>
      <c r="H107" s="272"/>
      <c r="I107" s="272"/>
      <c r="J107" s="272"/>
      <c r="K107" s="272"/>
      <c r="L107" s="273"/>
      <c r="M107" s="280">
        <f>B107-C109-D109-E109-F109</f>
        <v>0</v>
      </c>
      <c r="N107" s="51"/>
    </row>
    <row r="108" spans="1:14" ht="4.5" customHeight="1">
      <c r="A108" s="262" t="str">
        <f>eelarve!A23</f>
        <v>1.9. Töötuskindlustusmakse 1,4%</v>
      </c>
      <c r="B108" s="267"/>
      <c r="C108" s="267"/>
      <c r="D108" s="267"/>
      <c r="E108" s="267"/>
      <c r="F108" s="267"/>
      <c r="G108" s="274"/>
      <c r="H108" s="275"/>
      <c r="I108" s="275"/>
      <c r="J108" s="275"/>
      <c r="K108" s="275"/>
      <c r="L108" s="276"/>
      <c r="M108" s="281"/>
      <c r="N108" s="51"/>
    </row>
    <row r="109" spans="1:14" ht="15.75" customHeight="1">
      <c r="A109" s="262"/>
      <c r="B109" s="253"/>
      <c r="C109" s="66">
        <f>SUM(C110:C124)</f>
        <v>0</v>
      </c>
      <c r="D109" s="66">
        <f>SUM(D110:D124)</f>
        <v>0</v>
      </c>
      <c r="E109" s="66">
        <f>SUM(E110:E124)</f>
        <v>0</v>
      </c>
      <c r="F109" s="66">
        <f>SUM(F110:F124)</f>
        <v>0</v>
      </c>
      <c r="G109" s="277"/>
      <c r="H109" s="278"/>
      <c r="I109" s="278"/>
      <c r="J109" s="278"/>
      <c r="K109" s="278"/>
      <c r="L109" s="279"/>
      <c r="M109" s="282"/>
      <c r="N109" s="51"/>
    </row>
    <row r="110" spans="1:14" ht="12.75">
      <c r="A110" s="263"/>
      <c r="B110" s="254"/>
      <c r="C110" s="101"/>
      <c r="D110" s="101"/>
      <c r="E110" s="101"/>
      <c r="F110" s="101"/>
      <c r="G110" s="103"/>
      <c r="H110" s="138"/>
      <c r="I110" s="102"/>
      <c r="J110" s="135"/>
      <c r="K110" s="103"/>
      <c r="L110" s="104"/>
      <c r="M110" s="268"/>
      <c r="N110" s="51"/>
    </row>
    <row r="111" spans="1:14" ht="12.75">
      <c r="A111" s="263"/>
      <c r="B111" s="254"/>
      <c r="C111" s="101"/>
      <c r="D111" s="101"/>
      <c r="E111" s="101"/>
      <c r="F111" s="101"/>
      <c r="G111" s="103"/>
      <c r="H111" s="138"/>
      <c r="I111" s="102"/>
      <c r="J111" s="135"/>
      <c r="K111" s="103"/>
      <c r="L111" s="104"/>
      <c r="M111" s="269"/>
      <c r="N111" s="51"/>
    </row>
    <row r="112" spans="1:14" ht="12.75">
      <c r="A112" s="263"/>
      <c r="B112" s="254"/>
      <c r="C112" s="101"/>
      <c r="D112" s="101"/>
      <c r="E112" s="101"/>
      <c r="F112" s="101"/>
      <c r="G112" s="106"/>
      <c r="H112" s="106"/>
      <c r="I112" s="105"/>
      <c r="J112" s="136"/>
      <c r="K112" s="106"/>
      <c r="L112" s="104"/>
      <c r="M112" s="269"/>
      <c r="N112" s="51"/>
    </row>
    <row r="113" spans="1:14" ht="12.75">
      <c r="A113" s="263"/>
      <c r="B113" s="254"/>
      <c r="C113" s="101"/>
      <c r="D113" s="101"/>
      <c r="E113" s="101"/>
      <c r="F113" s="101"/>
      <c r="G113" s="106"/>
      <c r="H113" s="106"/>
      <c r="I113" s="105"/>
      <c r="J113" s="136"/>
      <c r="K113" s="106"/>
      <c r="L113" s="104"/>
      <c r="M113" s="269"/>
      <c r="N113" s="51"/>
    </row>
    <row r="114" spans="1:14" ht="12.75">
      <c r="A114" s="263"/>
      <c r="B114" s="254"/>
      <c r="C114" s="101"/>
      <c r="D114" s="101"/>
      <c r="E114" s="101"/>
      <c r="F114" s="101"/>
      <c r="G114" s="106"/>
      <c r="H114" s="106"/>
      <c r="I114" s="105"/>
      <c r="J114" s="136"/>
      <c r="K114" s="106"/>
      <c r="L114" s="104"/>
      <c r="M114" s="269"/>
      <c r="N114" s="51"/>
    </row>
    <row r="115" spans="1:14" ht="12.75">
      <c r="A115" s="263"/>
      <c r="B115" s="254"/>
      <c r="C115" s="101"/>
      <c r="D115" s="101"/>
      <c r="E115" s="101"/>
      <c r="F115" s="101"/>
      <c r="G115" s="106"/>
      <c r="H115" s="106"/>
      <c r="I115" s="105"/>
      <c r="J115" s="136"/>
      <c r="K115" s="106"/>
      <c r="L115" s="104"/>
      <c r="M115" s="269"/>
      <c r="N115" s="51"/>
    </row>
    <row r="116" spans="1:14" ht="12.75">
      <c r="A116" s="263"/>
      <c r="B116" s="254"/>
      <c r="C116" s="101"/>
      <c r="D116" s="101"/>
      <c r="E116" s="101"/>
      <c r="F116" s="101"/>
      <c r="G116" s="106"/>
      <c r="H116" s="106"/>
      <c r="I116" s="105"/>
      <c r="J116" s="136"/>
      <c r="K116" s="106"/>
      <c r="L116" s="104"/>
      <c r="M116" s="269"/>
      <c r="N116" s="51"/>
    </row>
    <row r="117" spans="1:14" ht="12.75">
      <c r="A117" s="264"/>
      <c r="B117" s="254"/>
      <c r="C117" s="101"/>
      <c r="D117" s="101"/>
      <c r="E117" s="101"/>
      <c r="F117" s="101"/>
      <c r="G117" s="106"/>
      <c r="H117" s="106"/>
      <c r="I117" s="105"/>
      <c r="J117" s="136"/>
      <c r="K117" s="106"/>
      <c r="L117" s="104"/>
      <c r="M117" s="269"/>
      <c r="N117" s="51"/>
    </row>
    <row r="118" spans="1:14" ht="12.75">
      <c r="A118" s="264"/>
      <c r="B118" s="254"/>
      <c r="C118" s="101"/>
      <c r="D118" s="101"/>
      <c r="E118" s="101"/>
      <c r="F118" s="101"/>
      <c r="G118" s="106"/>
      <c r="H118" s="106"/>
      <c r="I118" s="105"/>
      <c r="J118" s="136"/>
      <c r="K118" s="106"/>
      <c r="L118" s="104"/>
      <c r="M118" s="269"/>
      <c r="N118" s="51"/>
    </row>
    <row r="119" spans="1:14" ht="12.75">
      <c r="A119" s="264"/>
      <c r="B119" s="254"/>
      <c r="C119" s="101"/>
      <c r="D119" s="101"/>
      <c r="E119" s="101"/>
      <c r="F119" s="101"/>
      <c r="G119" s="106"/>
      <c r="H119" s="106"/>
      <c r="I119" s="105"/>
      <c r="J119" s="136"/>
      <c r="K119" s="106"/>
      <c r="L119" s="104"/>
      <c r="M119" s="269"/>
      <c r="N119" s="51"/>
    </row>
    <row r="120" spans="1:14" ht="12.75">
      <c r="A120" s="264"/>
      <c r="B120" s="254"/>
      <c r="C120" s="101"/>
      <c r="D120" s="101"/>
      <c r="E120" s="101"/>
      <c r="F120" s="101"/>
      <c r="G120" s="106"/>
      <c r="H120" s="106"/>
      <c r="I120" s="105"/>
      <c r="J120" s="136"/>
      <c r="K120" s="106"/>
      <c r="L120" s="104"/>
      <c r="M120" s="269"/>
      <c r="N120" s="51"/>
    </row>
    <row r="121" spans="1:14" ht="12.75">
      <c r="A121" s="264"/>
      <c r="B121" s="254"/>
      <c r="C121" s="101"/>
      <c r="D121" s="101"/>
      <c r="E121" s="101"/>
      <c r="F121" s="101"/>
      <c r="G121" s="106"/>
      <c r="H121" s="106"/>
      <c r="I121" s="105"/>
      <c r="J121" s="136"/>
      <c r="K121" s="106"/>
      <c r="L121" s="104"/>
      <c r="M121" s="269"/>
      <c r="N121" s="51"/>
    </row>
    <row r="122" spans="1:14" ht="12.75">
      <c r="A122" s="264"/>
      <c r="B122" s="254"/>
      <c r="C122" s="101"/>
      <c r="D122" s="101"/>
      <c r="E122" s="101"/>
      <c r="F122" s="101"/>
      <c r="G122" s="106"/>
      <c r="H122" s="106"/>
      <c r="I122" s="105"/>
      <c r="J122" s="136"/>
      <c r="K122" s="106"/>
      <c r="L122" s="104"/>
      <c r="M122" s="269"/>
      <c r="N122" s="51"/>
    </row>
    <row r="123" spans="1:14" ht="12.75">
      <c r="A123" s="264"/>
      <c r="B123" s="254"/>
      <c r="C123" s="101"/>
      <c r="D123" s="101"/>
      <c r="E123" s="101"/>
      <c r="F123" s="101"/>
      <c r="G123" s="106"/>
      <c r="H123" s="106"/>
      <c r="I123" s="105"/>
      <c r="J123" s="136"/>
      <c r="K123" s="106"/>
      <c r="L123" s="104"/>
      <c r="M123" s="269"/>
      <c r="N123" s="51"/>
    </row>
    <row r="124" spans="1:14" ht="12.75">
      <c r="A124" s="265"/>
      <c r="B124" s="255"/>
      <c r="C124" s="206"/>
      <c r="D124" s="206"/>
      <c r="E124" s="206"/>
      <c r="F124" s="206"/>
      <c r="G124" s="108"/>
      <c r="H124" s="108"/>
      <c r="I124" s="109"/>
      <c r="J124" s="137"/>
      <c r="K124" s="108"/>
      <c r="L124" s="145"/>
      <c r="M124" s="270"/>
      <c r="N124" s="51"/>
    </row>
    <row r="125" spans="1:14" ht="12.75">
      <c r="A125" s="147"/>
      <c r="B125" s="266">
        <f>eelarve!E24</f>
        <v>0</v>
      </c>
      <c r="C125" s="266">
        <f>eelarve!F24</f>
        <v>0</v>
      </c>
      <c r="D125" s="266">
        <f>eelarve!G24</f>
        <v>0</v>
      </c>
      <c r="E125" s="266" t="str">
        <f>eelarve!H24</f>
        <v>x</v>
      </c>
      <c r="F125" s="266" t="str">
        <f>eelarve!I24</f>
        <v>x</v>
      </c>
      <c r="G125" s="271"/>
      <c r="H125" s="272"/>
      <c r="I125" s="272"/>
      <c r="J125" s="272"/>
      <c r="K125" s="272"/>
      <c r="L125" s="273"/>
      <c r="M125" s="280">
        <f>B125-C127-D127-E127-F127</f>
        <v>0</v>
      </c>
      <c r="N125" s="51"/>
    </row>
    <row r="126" spans="1:14" ht="4.5" customHeight="1">
      <c r="A126" s="262" t="str">
        <f>eelarve!A24</f>
        <v>1.10. Sotsiaalmaks 33%</v>
      </c>
      <c r="B126" s="267"/>
      <c r="C126" s="267"/>
      <c r="D126" s="267"/>
      <c r="E126" s="267"/>
      <c r="F126" s="267"/>
      <c r="G126" s="274"/>
      <c r="H126" s="275"/>
      <c r="I126" s="275"/>
      <c r="J126" s="275"/>
      <c r="K126" s="275"/>
      <c r="L126" s="276"/>
      <c r="M126" s="281"/>
      <c r="N126" s="51"/>
    </row>
    <row r="127" spans="1:14" ht="15.75" customHeight="1">
      <c r="A127" s="262"/>
      <c r="B127" s="253"/>
      <c r="C127" s="66">
        <f>SUM(C128:C142)</f>
        <v>0</v>
      </c>
      <c r="D127" s="66">
        <f>SUM(D128:D142)</f>
        <v>0</v>
      </c>
      <c r="E127" s="66">
        <f>SUM(E128:E142)</f>
        <v>0</v>
      </c>
      <c r="F127" s="66">
        <f>SUM(F128:F142)</f>
        <v>0</v>
      </c>
      <c r="G127" s="277"/>
      <c r="H127" s="278"/>
      <c r="I127" s="278"/>
      <c r="J127" s="278"/>
      <c r="K127" s="278"/>
      <c r="L127" s="279"/>
      <c r="M127" s="282"/>
      <c r="N127" s="51"/>
    </row>
    <row r="128" spans="1:14" ht="12.75">
      <c r="A128" s="263"/>
      <c r="B128" s="254"/>
      <c r="C128" s="101"/>
      <c r="D128" s="101"/>
      <c r="E128" s="101"/>
      <c r="F128" s="101"/>
      <c r="G128" s="103"/>
      <c r="H128" s="138"/>
      <c r="I128" s="102"/>
      <c r="J128" s="135"/>
      <c r="K128" s="103"/>
      <c r="L128" s="104"/>
      <c r="M128" s="268"/>
      <c r="N128" s="51"/>
    </row>
    <row r="129" spans="1:14" ht="12.75">
      <c r="A129" s="263"/>
      <c r="B129" s="254"/>
      <c r="C129" s="101"/>
      <c r="D129" s="101"/>
      <c r="E129" s="101"/>
      <c r="F129" s="101"/>
      <c r="G129" s="103"/>
      <c r="H129" s="138"/>
      <c r="I129" s="102"/>
      <c r="J129" s="135"/>
      <c r="K129" s="103"/>
      <c r="L129" s="104"/>
      <c r="M129" s="269"/>
      <c r="N129" s="51"/>
    </row>
    <row r="130" spans="1:14" ht="12.75">
      <c r="A130" s="263"/>
      <c r="B130" s="254"/>
      <c r="C130" s="101"/>
      <c r="D130" s="101"/>
      <c r="E130" s="101"/>
      <c r="F130" s="101"/>
      <c r="G130" s="106"/>
      <c r="H130" s="106"/>
      <c r="I130" s="105"/>
      <c r="J130" s="136"/>
      <c r="K130" s="106"/>
      <c r="L130" s="104"/>
      <c r="M130" s="269"/>
      <c r="N130" s="51"/>
    </row>
    <row r="131" spans="1:14" ht="12.75">
      <c r="A131" s="263"/>
      <c r="B131" s="254"/>
      <c r="C131" s="101"/>
      <c r="D131" s="101"/>
      <c r="E131" s="101"/>
      <c r="F131" s="101"/>
      <c r="G131" s="106"/>
      <c r="H131" s="106"/>
      <c r="I131" s="105"/>
      <c r="J131" s="136"/>
      <c r="K131" s="106"/>
      <c r="L131" s="104"/>
      <c r="M131" s="269"/>
      <c r="N131" s="51"/>
    </row>
    <row r="132" spans="1:14" ht="12.75">
      <c r="A132" s="263"/>
      <c r="B132" s="254"/>
      <c r="C132" s="101"/>
      <c r="D132" s="101"/>
      <c r="E132" s="101"/>
      <c r="F132" s="101"/>
      <c r="G132" s="106"/>
      <c r="H132" s="106"/>
      <c r="I132" s="105"/>
      <c r="J132" s="136"/>
      <c r="K132" s="106"/>
      <c r="L132" s="104"/>
      <c r="M132" s="269"/>
      <c r="N132" s="51"/>
    </row>
    <row r="133" spans="1:14" ht="12.75">
      <c r="A133" s="263"/>
      <c r="B133" s="254"/>
      <c r="C133" s="101"/>
      <c r="D133" s="101"/>
      <c r="E133" s="101"/>
      <c r="F133" s="101"/>
      <c r="G133" s="106"/>
      <c r="H133" s="106"/>
      <c r="I133" s="105"/>
      <c r="J133" s="136"/>
      <c r="K133" s="106"/>
      <c r="L133" s="104"/>
      <c r="M133" s="269"/>
      <c r="N133" s="51"/>
    </row>
    <row r="134" spans="1:14" ht="12.75">
      <c r="A134" s="263"/>
      <c r="B134" s="254"/>
      <c r="C134" s="101"/>
      <c r="D134" s="101"/>
      <c r="E134" s="101"/>
      <c r="F134" s="101"/>
      <c r="G134" s="106"/>
      <c r="H134" s="106"/>
      <c r="I134" s="105"/>
      <c r="J134" s="136"/>
      <c r="K134" s="106"/>
      <c r="L134" s="104"/>
      <c r="M134" s="269"/>
      <c r="N134" s="51"/>
    </row>
    <row r="135" spans="1:14" ht="12.75">
      <c r="A135" s="264"/>
      <c r="B135" s="254"/>
      <c r="C135" s="101"/>
      <c r="D135" s="101"/>
      <c r="E135" s="101"/>
      <c r="F135" s="101"/>
      <c r="G135" s="106"/>
      <c r="H135" s="106"/>
      <c r="I135" s="105"/>
      <c r="J135" s="136"/>
      <c r="K135" s="106"/>
      <c r="L135" s="104"/>
      <c r="M135" s="269"/>
      <c r="N135" s="51"/>
    </row>
    <row r="136" spans="1:14" ht="12.75">
      <c r="A136" s="264"/>
      <c r="B136" s="254"/>
      <c r="C136" s="101"/>
      <c r="D136" s="101"/>
      <c r="E136" s="101"/>
      <c r="F136" s="101"/>
      <c r="G136" s="106"/>
      <c r="H136" s="106"/>
      <c r="I136" s="105"/>
      <c r="J136" s="136"/>
      <c r="K136" s="106"/>
      <c r="L136" s="104"/>
      <c r="M136" s="269"/>
      <c r="N136" s="51"/>
    </row>
    <row r="137" spans="1:14" ht="12.75">
      <c r="A137" s="264"/>
      <c r="B137" s="254"/>
      <c r="C137" s="101"/>
      <c r="D137" s="101"/>
      <c r="E137" s="101"/>
      <c r="F137" s="101"/>
      <c r="G137" s="106"/>
      <c r="H137" s="106"/>
      <c r="I137" s="105"/>
      <c r="J137" s="136"/>
      <c r="K137" s="106"/>
      <c r="L137" s="104"/>
      <c r="M137" s="269"/>
      <c r="N137" s="51"/>
    </row>
    <row r="138" spans="1:14" ht="12.75">
      <c r="A138" s="264"/>
      <c r="B138" s="254"/>
      <c r="C138" s="101"/>
      <c r="D138" s="101"/>
      <c r="E138" s="101"/>
      <c r="F138" s="101"/>
      <c r="G138" s="106"/>
      <c r="H138" s="106"/>
      <c r="I138" s="105"/>
      <c r="J138" s="136"/>
      <c r="K138" s="106"/>
      <c r="L138" s="104"/>
      <c r="M138" s="269"/>
      <c r="N138" s="51"/>
    </row>
    <row r="139" spans="1:14" ht="12.75">
      <c r="A139" s="264"/>
      <c r="B139" s="254"/>
      <c r="C139" s="101"/>
      <c r="D139" s="101"/>
      <c r="E139" s="101"/>
      <c r="F139" s="101"/>
      <c r="G139" s="106"/>
      <c r="H139" s="106"/>
      <c r="I139" s="105"/>
      <c r="J139" s="136"/>
      <c r="K139" s="106"/>
      <c r="L139" s="104"/>
      <c r="M139" s="269"/>
      <c r="N139" s="51"/>
    </row>
    <row r="140" spans="1:14" ht="12.75">
      <c r="A140" s="264"/>
      <c r="B140" s="254"/>
      <c r="C140" s="101"/>
      <c r="D140" s="101"/>
      <c r="E140" s="101"/>
      <c r="F140" s="101"/>
      <c r="G140" s="106"/>
      <c r="H140" s="106"/>
      <c r="I140" s="105"/>
      <c r="J140" s="136"/>
      <c r="K140" s="106"/>
      <c r="L140" s="104"/>
      <c r="M140" s="269"/>
      <c r="N140" s="51"/>
    </row>
    <row r="141" spans="1:14" ht="12.75">
      <c r="A141" s="264"/>
      <c r="B141" s="254"/>
      <c r="C141" s="101"/>
      <c r="D141" s="101"/>
      <c r="E141" s="101"/>
      <c r="F141" s="101"/>
      <c r="G141" s="106"/>
      <c r="H141" s="106"/>
      <c r="I141" s="105"/>
      <c r="J141" s="136"/>
      <c r="K141" s="106"/>
      <c r="L141" s="104"/>
      <c r="M141" s="269"/>
      <c r="N141" s="51"/>
    </row>
    <row r="142" spans="1:14" ht="12.75">
      <c r="A142" s="265"/>
      <c r="B142" s="255"/>
      <c r="C142" s="206"/>
      <c r="D142" s="206"/>
      <c r="E142" s="206"/>
      <c r="F142" s="206"/>
      <c r="G142" s="108"/>
      <c r="H142" s="108"/>
      <c r="I142" s="109"/>
      <c r="J142" s="137"/>
      <c r="K142" s="108"/>
      <c r="L142" s="145"/>
      <c r="M142" s="270"/>
      <c r="N142" s="51"/>
    </row>
  </sheetData>
  <sheetProtection password="CA1D" sheet="1" insertRows="0"/>
  <mergeCells count="106">
    <mergeCell ref="M125:M127"/>
    <mergeCell ref="A126:A142"/>
    <mergeCell ref="B127:B142"/>
    <mergeCell ref="M128:M142"/>
    <mergeCell ref="B125:B126"/>
    <mergeCell ref="C125:C126"/>
    <mergeCell ref="D125:D126"/>
    <mergeCell ref="E125:E126"/>
    <mergeCell ref="F125:F126"/>
    <mergeCell ref="G125:L127"/>
    <mergeCell ref="M107:M109"/>
    <mergeCell ref="A108:A124"/>
    <mergeCell ref="B109:B124"/>
    <mergeCell ref="M110:M124"/>
    <mergeCell ref="J2:J3"/>
    <mergeCell ref="K2:L2"/>
    <mergeCell ref="M96:M98"/>
    <mergeCell ref="A97:A106"/>
    <mergeCell ref="B98:B106"/>
    <mergeCell ref="M99:M106"/>
    <mergeCell ref="B107:B108"/>
    <mergeCell ref="C107:C108"/>
    <mergeCell ref="D107:D108"/>
    <mergeCell ref="E107:E108"/>
    <mergeCell ref="F107:F108"/>
    <mergeCell ref="G107:L109"/>
    <mergeCell ref="M87:M89"/>
    <mergeCell ref="A88:A95"/>
    <mergeCell ref="B89:B95"/>
    <mergeCell ref="M90:M95"/>
    <mergeCell ref="B96:B97"/>
    <mergeCell ref="C96:C97"/>
    <mergeCell ref="D96:D97"/>
    <mergeCell ref="E96:E97"/>
    <mergeCell ref="F96:F97"/>
    <mergeCell ref="G96:L98"/>
    <mergeCell ref="M75:M77"/>
    <mergeCell ref="A76:A86"/>
    <mergeCell ref="B77:B86"/>
    <mergeCell ref="M78:M86"/>
    <mergeCell ref="B87:B88"/>
    <mergeCell ref="C87:C88"/>
    <mergeCell ref="D87:D88"/>
    <mergeCell ref="E87:E88"/>
    <mergeCell ref="F87:F88"/>
    <mergeCell ref="G87:L89"/>
    <mergeCell ref="M63:M65"/>
    <mergeCell ref="A64:A74"/>
    <mergeCell ref="B65:B74"/>
    <mergeCell ref="M66:M74"/>
    <mergeCell ref="B75:B76"/>
    <mergeCell ref="C75:C76"/>
    <mergeCell ref="D75:D76"/>
    <mergeCell ref="E75:E76"/>
    <mergeCell ref="F75:F76"/>
    <mergeCell ref="G75:L77"/>
    <mergeCell ref="B63:B64"/>
    <mergeCell ref="C63:C64"/>
    <mergeCell ref="D63:D64"/>
    <mergeCell ref="E63:E64"/>
    <mergeCell ref="F63:F64"/>
    <mergeCell ref="G63:L65"/>
    <mergeCell ref="M54:M62"/>
    <mergeCell ref="G9:L11"/>
    <mergeCell ref="M9:M11"/>
    <mergeCell ref="G37:L39"/>
    <mergeCell ref="M37:M39"/>
    <mergeCell ref="G51:L53"/>
    <mergeCell ref="M51:M53"/>
    <mergeCell ref="M40:M50"/>
    <mergeCell ref="M12:M22"/>
    <mergeCell ref="C51:C52"/>
    <mergeCell ref="D51:D52"/>
    <mergeCell ref="E51:E52"/>
    <mergeCell ref="F51:F52"/>
    <mergeCell ref="A38:A50"/>
    <mergeCell ref="B39:B50"/>
    <mergeCell ref="A52:A62"/>
    <mergeCell ref="B53:B62"/>
    <mergeCell ref="B51:B52"/>
    <mergeCell ref="A24:A36"/>
    <mergeCell ref="B25:B36"/>
    <mergeCell ref="M26:M36"/>
    <mergeCell ref="B37:B38"/>
    <mergeCell ref="C37:C38"/>
    <mergeCell ref="D37:D38"/>
    <mergeCell ref="E37:E38"/>
    <mergeCell ref="F37:F38"/>
    <mergeCell ref="B11:B22"/>
    <mergeCell ref="C6:L6"/>
    <mergeCell ref="M6:M8"/>
    <mergeCell ref="A10:A22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B6:B8"/>
    <mergeCell ref="A6:A8"/>
    <mergeCell ref="C7:F7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38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13" sqref="C13"/>
    </sheetView>
  </sheetViews>
  <sheetFormatPr defaultColWidth="9.140625" defaultRowHeight="12.75"/>
  <cols>
    <col min="1" max="1" width="16.0039062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1.003906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5">
      <c r="A2" s="52" t="s">
        <v>31</v>
      </c>
      <c r="B2" s="48"/>
      <c r="C2" s="48"/>
      <c r="D2" s="48"/>
      <c r="E2" s="48"/>
      <c r="F2" s="48"/>
      <c r="G2" s="48"/>
      <c r="H2" s="48"/>
      <c r="I2" s="49"/>
      <c r="J2" s="284" t="str">
        <f>'1. Tööjõukulud'!J2:J3</f>
        <v>KÜSK projekti tunnus (objekt,kulukoht) toetuse saaja raamatupidamisdokumentidel:</v>
      </c>
      <c r="K2" s="285" t="s">
        <v>33</v>
      </c>
      <c r="L2" s="285"/>
      <c r="M2" s="72">
        <f>'1. Tööjõukulud'!M2</f>
        <v>0</v>
      </c>
      <c r="N2" s="51"/>
    </row>
    <row r="3" spans="1:14" ht="15" customHeight="1">
      <c r="A3" s="68" t="s">
        <v>27</v>
      </c>
      <c r="B3" s="204">
        <f>eelarve!E25</f>
        <v>0</v>
      </c>
      <c r="C3" s="204">
        <f>eelarve!F25</f>
        <v>0</v>
      </c>
      <c r="D3" s="204">
        <f>eelarve!G25</f>
        <v>0</v>
      </c>
      <c r="E3" s="204">
        <f>eelarve!H25</f>
        <v>0</v>
      </c>
      <c r="F3" s="204">
        <f>eelarve!I25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C11+C26+C41+C56+C71+C85+C99+C109+C119+C129</f>
        <v>0</v>
      </c>
      <c r="D4" s="205">
        <f>D11+D26+D41+D56+D71+D85+D99+D109+D119+D129</f>
        <v>0</v>
      </c>
      <c r="E4" s="205">
        <f>E11+E26+E41+E56+E71+E85+E99+E109+E119+E129</f>
        <v>0</v>
      </c>
      <c r="F4" s="205">
        <f>F11+F26+F41+F56+F71+F85+F99+F109+F119+F129</f>
        <v>0</v>
      </c>
      <c r="G4" s="56"/>
      <c r="H4" s="56"/>
      <c r="I4" s="57"/>
      <c r="J4" s="90">
        <f>'1. Tööjõukulud'!J4</f>
        <v>0</v>
      </c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48"/>
      <c r="N5" s="51"/>
    </row>
    <row r="6" spans="1:14" s="44" customFormat="1" ht="18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86" t="s">
        <v>26</v>
      </c>
      <c r="N6" s="61"/>
    </row>
    <row r="7" spans="1:14" s="44" customFormat="1" ht="18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tr">
        <f>'1. Tööjõukulud'!K7:K8</f>
        <v>Dokumendi reg.number taotleja raamatu-pidamises</v>
      </c>
      <c r="L7" s="289" t="str">
        <f>'1. Tööjõukulud'!L7:L8</f>
        <v>Pangaarvelt tasumise kuupäev</v>
      </c>
      <c r="M7" s="287"/>
      <c r="N7" s="61"/>
    </row>
    <row r="8" spans="1:14" ht="54" customHeight="1">
      <c r="A8" s="245"/>
      <c r="B8" s="242"/>
      <c r="C8" s="62" t="s">
        <v>5</v>
      </c>
      <c r="D8" s="62" t="s">
        <v>24</v>
      </c>
      <c r="E8" s="63" t="s">
        <v>23</v>
      </c>
      <c r="F8" s="63" t="s">
        <v>25</v>
      </c>
      <c r="G8" s="250"/>
      <c r="H8" s="252"/>
      <c r="I8" s="250"/>
      <c r="J8" s="235"/>
      <c r="K8" s="237"/>
      <c r="L8" s="239"/>
      <c r="M8" s="288"/>
      <c r="N8" s="51"/>
    </row>
    <row r="9" spans="1:14" ht="12.75">
      <c r="A9" s="64"/>
      <c r="B9" s="266">
        <f>eelarve!E26</f>
        <v>0</v>
      </c>
      <c r="C9" s="266">
        <f>eelarve!F26</f>
        <v>0</v>
      </c>
      <c r="D9" s="266">
        <f>eelarve!G26</f>
        <v>0</v>
      </c>
      <c r="E9" s="266">
        <f>eelarve!H26</f>
        <v>0</v>
      </c>
      <c r="F9" s="266">
        <f>eelarve!I26</f>
        <v>0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3.75" customHeight="1">
      <c r="A10" s="262" t="str">
        <f>eelarve!A26</f>
        <v>2.1. 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5.75" customHeight="1">
      <c r="A11" s="262"/>
      <c r="B11" s="253"/>
      <c r="C11" s="66">
        <f>SUM(C12:C23)</f>
        <v>0</v>
      </c>
      <c r="D11" s="66">
        <f>SUM(D12:D23)</f>
        <v>0</v>
      </c>
      <c r="E11" s="66">
        <f>SUM(E12:E23)</f>
        <v>0</v>
      </c>
      <c r="F11" s="66">
        <f>SUM(F12:F23)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90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91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06"/>
      <c r="I14" s="141"/>
      <c r="J14" s="142"/>
      <c r="K14" s="106"/>
      <c r="L14" s="104"/>
      <c r="M14" s="291"/>
      <c r="N14" s="51"/>
    </row>
    <row r="15" spans="1:14" ht="12.75">
      <c r="A15" s="263"/>
      <c r="B15" s="254"/>
      <c r="C15" s="101"/>
      <c r="D15" s="101"/>
      <c r="E15" s="101"/>
      <c r="F15" s="101"/>
      <c r="G15" s="106"/>
      <c r="H15" s="106"/>
      <c r="I15" s="141"/>
      <c r="J15" s="142"/>
      <c r="K15" s="106"/>
      <c r="L15" s="104"/>
      <c r="M15" s="291"/>
      <c r="N15" s="51"/>
    </row>
    <row r="16" spans="1:14" ht="12.75">
      <c r="A16" s="263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91"/>
      <c r="N16" s="51"/>
    </row>
    <row r="17" spans="1:14" ht="12.75">
      <c r="A17" s="263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91"/>
      <c r="N17" s="51"/>
    </row>
    <row r="18" spans="1:14" ht="12.75">
      <c r="A18" s="264"/>
      <c r="B18" s="254"/>
      <c r="C18" s="101"/>
      <c r="D18" s="101"/>
      <c r="E18" s="101"/>
      <c r="F18" s="101"/>
      <c r="G18" s="106"/>
      <c r="H18" s="106"/>
      <c r="I18" s="141"/>
      <c r="J18" s="142"/>
      <c r="K18" s="106"/>
      <c r="L18" s="104"/>
      <c r="M18" s="291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06"/>
      <c r="I19" s="141"/>
      <c r="J19" s="142"/>
      <c r="K19" s="106"/>
      <c r="L19" s="104"/>
      <c r="M19" s="291"/>
      <c r="N19" s="51"/>
    </row>
    <row r="20" spans="1:14" ht="12.75">
      <c r="A20" s="264"/>
      <c r="B20" s="254"/>
      <c r="C20" s="101"/>
      <c r="D20" s="111"/>
      <c r="E20" s="101"/>
      <c r="F20" s="101"/>
      <c r="G20" s="106"/>
      <c r="H20" s="106"/>
      <c r="I20" s="141"/>
      <c r="J20" s="142"/>
      <c r="K20" s="106"/>
      <c r="L20" s="104"/>
      <c r="M20" s="291"/>
      <c r="N20" s="51"/>
    </row>
    <row r="21" spans="1:14" ht="12.75">
      <c r="A21" s="264"/>
      <c r="B21" s="254"/>
      <c r="C21" s="101"/>
      <c r="D21" s="101"/>
      <c r="E21" s="101"/>
      <c r="F21" s="101"/>
      <c r="G21" s="106"/>
      <c r="H21" s="106"/>
      <c r="I21" s="141"/>
      <c r="J21" s="142"/>
      <c r="K21" s="106"/>
      <c r="L21" s="104"/>
      <c r="M21" s="291"/>
      <c r="N21" s="51"/>
    </row>
    <row r="22" spans="1:14" ht="12.75">
      <c r="A22" s="264"/>
      <c r="B22" s="254"/>
      <c r="C22" s="101"/>
      <c r="D22" s="101"/>
      <c r="E22" s="101"/>
      <c r="F22" s="101"/>
      <c r="G22" s="106"/>
      <c r="H22" s="106"/>
      <c r="I22" s="141"/>
      <c r="J22" s="142"/>
      <c r="K22" s="106"/>
      <c r="L22" s="104"/>
      <c r="M22" s="291"/>
      <c r="N22" s="51"/>
    </row>
    <row r="23" spans="1:14" ht="12.75">
      <c r="A23" s="265"/>
      <c r="B23" s="255"/>
      <c r="C23" s="206"/>
      <c r="D23" s="206"/>
      <c r="E23" s="206"/>
      <c r="F23" s="206"/>
      <c r="G23" s="108"/>
      <c r="H23" s="108"/>
      <c r="I23" s="143"/>
      <c r="J23" s="144"/>
      <c r="K23" s="108"/>
      <c r="L23" s="145"/>
      <c r="M23" s="292"/>
      <c r="N23" s="51"/>
    </row>
    <row r="24" spans="1:14" ht="12.75">
      <c r="A24" s="64"/>
      <c r="B24" s="266">
        <f>eelarve!E27</f>
        <v>0</v>
      </c>
      <c r="C24" s="266">
        <f>eelarve!F27</f>
        <v>0</v>
      </c>
      <c r="D24" s="266">
        <f>eelarve!G27</f>
        <v>0</v>
      </c>
      <c r="E24" s="266">
        <f>eelarve!H27</f>
        <v>0</v>
      </c>
      <c r="F24" s="266">
        <f>eelarve!I27</f>
        <v>0</v>
      </c>
      <c r="G24" s="271"/>
      <c r="H24" s="272"/>
      <c r="I24" s="272"/>
      <c r="J24" s="272"/>
      <c r="K24" s="272"/>
      <c r="L24" s="273"/>
      <c r="M24" s="280">
        <f>B24-C26-D26-E26-F26</f>
        <v>0</v>
      </c>
      <c r="N24" s="51"/>
    </row>
    <row r="25" spans="1:14" ht="6.75" customHeight="1">
      <c r="A25" s="262" t="str">
        <f>eelarve!A27</f>
        <v>2.2.</v>
      </c>
      <c r="B25" s="267"/>
      <c r="C25" s="267"/>
      <c r="D25" s="267"/>
      <c r="E25" s="267"/>
      <c r="F25" s="267"/>
      <c r="G25" s="274"/>
      <c r="H25" s="275"/>
      <c r="I25" s="275"/>
      <c r="J25" s="275"/>
      <c r="K25" s="275"/>
      <c r="L25" s="276"/>
      <c r="M25" s="281"/>
      <c r="N25" s="51"/>
    </row>
    <row r="26" spans="1:14" ht="16.5" customHeight="1">
      <c r="A26" s="262"/>
      <c r="B26" s="253"/>
      <c r="C26" s="66">
        <f>SUM(C27:C38)</f>
        <v>0</v>
      </c>
      <c r="D26" s="66">
        <f>SUM(D27:D38)</f>
        <v>0</v>
      </c>
      <c r="E26" s="66">
        <f>SUM(E27:E38)</f>
        <v>0</v>
      </c>
      <c r="F26" s="66">
        <f>SUM(F27:F38)</f>
        <v>0</v>
      </c>
      <c r="G26" s="277"/>
      <c r="H26" s="278"/>
      <c r="I26" s="278"/>
      <c r="J26" s="278"/>
      <c r="K26" s="278"/>
      <c r="L26" s="279"/>
      <c r="M26" s="282"/>
      <c r="N26" s="51"/>
    </row>
    <row r="27" spans="1:14" ht="12.75">
      <c r="A27" s="263"/>
      <c r="B27" s="254"/>
      <c r="C27" s="101"/>
      <c r="D27" s="101"/>
      <c r="E27" s="101"/>
      <c r="F27" s="101"/>
      <c r="G27" s="103"/>
      <c r="H27" s="138"/>
      <c r="I27" s="139"/>
      <c r="J27" s="140"/>
      <c r="K27" s="103"/>
      <c r="L27" s="104"/>
      <c r="M27" s="290"/>
      <c r="N27" s="51"/>
    </row>
    <row r="28" spans="1:14" ht="12.75">
      <c r="A28" s="263"/>
      <c r="B28" s="254"/>
      <c r="C28" s="101"/>
      <c r="D28" s="101"/>
      <c r="E28" s="101"/>
      <c r="F28" s="101"/>
      <c r="G28" s="103"/>
      <c r="H28" s="138"/>
      <c r="I28" s="139"/>
      <c r="J28" s="140"/>
      <c r="K28" s="103"/>
      <c r="L28" s="104"/>
      <c r="M28" s="291"/>
      <c r="N28" s="51"/>
    </row>
    <row r="29" spans="1:14" ht="12.75">
      <c r="A29" s="263"/>
      <c r="B29" s="254"/>
      <c r="C29" s="101"/>
      <c r="D29" s="101"/>
      <c r="E29" s="101"/>
      <c r="F29" s="101"/>
      <c r="G29" s="106"/>
      <c r="H29" s="106"/>
      <c r="I29" s="141"/>
      <c r="J29" s="142"/>
      <c r="K29" s="106"/>
      <c r="L29" s="104"/>
      <c r="M29" s="291"/>
      <c r="N29" s="51"/>
    </row>
    <row r="30" spans="1:14" ht="12.75">
      <c r="A30" s="263"/>
      <c r="B30" s="254"/>
      <c r="C30" s="101"/>
      <c r="D30" s="101"/>
      <c r="E30" s="101"/>
      <c r="F30" s="101"/>
      <c r="G30" s="106"/>
      <c r="H30" s="106"/>
      <c r="I30" s="141"/>
      <c r="J30" s="142"/>
      <c r="K30" s="106"/>
      <c r="L30" s="104"/>
      <c r="M30" s="291"/>
      <c r="N30" s="51"/>
    </row>
    <row r="31" spans="1:14" ht="12.75">
      <c r="A31" s="263"/>
      <c r="B31" s="254"/>
      <c r="C31" s="101"/>
      <c r="D31" s="101"/>
      <c r="E31" s="101"/>
      <c r="F31" s="101"/>
      <c r="G31" s="106"/>
      <c r="H31" s="106"/>
      <c r="I31" s="141"/>
      <c r="J31" s="142"/>
      <c r="K31" s="106"/>
      <c r="L31" s="104"/>
      <c r="M31" s="291"/>
      <c r="N31" s="51"/>
    </row>
    <row r="32" spans="1:14" ht="12.75">
      <c r="A32" s="264"/>
      <c r="B32" s="254"/>
      <c r="C32" s="101"/>
      <c r="D32" s="101"/>
      <c r="E32" s="101"/>
      <c r="F32" s="101"/>
      <c r="G32" s="106"/>
      <c r="H32" s="106"/>
      <c r="I32" s="141"/>
      <c r="J32" s="142"/>
      <c r="K32" s="106"/>
      <c r="L32" s="104"/>
      <c r="M32" s="291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41"/>
      <c r="J33" s="142"/>
      <c r="K33" s="106"/>
      <c r="L33" s="104"/>
      <c r="M33" s="291"/>
      <c r="N33" s="51"/>
    </row>
    <row r="34" spans="1:14" ht="12.75">
      <c r="A34" s="264"/>
      <c r="B34" s="254"/>
      <c r="C34" s="101"/>
      <c r="D34" s="101"/>
      <c r="E34" s="101"/>
      <c r="F34" s="101"/>
      <c r="G34" s="106"/>
      <c r="H34" s="106"/>
      <c r="I34" s="141"/>
      <c r="J34" s="142"/>
      <c r="K34" s="106"/>
      <c r="L34" s="104"/>
      <c r="M34" s="291"/>
      <c r="N34" s="51"/>
    </row>
    <row r="35" spans="1:14" ht="12.75">
      <c r="A35" s="264"/>
      <c r="B35" s="254"/>
      <c r="C35" s="101"/>
      <c r="D35" s="101"/>
      <c r="E35" s="101"/>
      <c r="F35" s="101"/>
      <c r="G35" s="106"/>
      <c r="H35" s="106"/>
      <c r="I35" s="141"/>
      <c r="J35" s="142"/>
      <c r="K35" s="106"/>
      <c r="L35" s="104"/>
      <c r="M35" s="291"/>
      <c r="N35" s="51"/>
    </row>
    <row r="36" spans="1:14" ht="12.75">
      <c r="A36" s="264"/>
      <c r="B36" s="254"/>
      <c r="C36" s="101"/>
      <c r="D36" s="101"/>
      <c r="E36" s="101"/>
      <c r="F36" s="101"/>
      <c r="G36" s="106"/>
      <c r="H36" s="138"/>
      <c r="I36" s="141"/>
      <c r="J36" s="142"/>
      <c r="K36" s="106"/>
      <c r="L36" s="104"/>
      <c r="M36" s="291"/>
      <c r="N36" s="51"/>
    </row>
    <row r="37" spans="1:14" ht="12.75">
      <c r="A37" s="264"/>
      <c r="B37" s="254"/>
      <c r="C37" s="101"/>
      <c r="D37" s="101"/>
      <c r="E37" s="101"/>
      <c r="F37" s="101"/>
      <c r="G37" s="106"/>
      <c r="H37" s="106"/>
      <c r="I37" s="141"/>
      <c r="J37" s="142"/>
      <c r="K37" s="106"/>
      <c r="L37" s="104"/>
      <c r="M37" s="291"/>
      <c r="N37" s="51"/>
    </row>
    <row r="38" spans="1:14" ht="12.75">
      <c r="A38" s="265"/>
      <c r="B38" s="255"/>
      <c r="C38" s="206"/>
      <c r="D38" s="206"/>
      <c r="E38" s="206"/>
      <c r="F38" s="206"/>
      <c r="G38" s="108"/>
      <c r="H38" s="108"/>
      <c r="I38" s="143"/>
      <c r="J38" s="144"/>
      <c r="K38" s="108"/>
      <c r="L38" s="145"/>
      <c r="M38" s="292"/>
      <c r="N38" s="51"/>
    </row>
    <row r="39" spans="1:14" ht="12.75">
      <c r="A39" s="64"/>
      <c r="B39" s="266">
        <f>eelarve!E28</f>
        <v>0</v>
      </c>
      <c r="C39" s="266">
        <f>eelarve!F28</f>
        <v>0</v>
      </c>
      <c r="D39" s="266">
        <f>eelarve!G28</f>
        <v>0</v>
      </c>
      <c r="E39" s="266">
        <f>eelarve!H28</f>
        <v>0</v>
      </c>
      <c r="F39" s="266">
        <f>eelarve!I28</f>
        <v>0</v>
      </c>
      <c r="G39" s="271"/>
      <c r="H39" s="272"/>
      <c r="I39" s="272"/>
      <c r="J39" s="272"/>
      <c r="K39" s="272"/>
      <c r="L39" s="273"/>
      <c r="M39" s="280">
        <f>B39-C41-D41-E41-F41</f>
        <v>0</v>
      </c>
      <c r="N39" s="51"/>
    </row>
    <row r="40" spans="1:14" ht="6" customHeight="1">
      <c r="A40" s="262">
        <f>eelarve!A28</f>
        <v>0</v>
      </c>
      <c r="B40" s="267"/>
      <c r="C40" s="267"/>
      <c r="D40" s="267"/>
      <c r="E40" s="267"/>
      <c r="F40" s="267"/>
      <c r="G40" s="274"/>
      <c r="H40" s="275"/>
      <c r="I40" s="275"/>
      <c r="J40" s="275"/>
      <c r="K40" s="275"/>
      <c r="L40" s="276"/>
      <c r="M40" s="281"/>
      <c r="N40" s="51"/>
    </row>
    <row r="41" spans="1:14" ht="15.75" customHeight="1">
      <c r="A41" s="262"/>
      <c r="B41" s="253"/>
      <c r="C41" s="66">
        <f>SUM(C42:C53)</f>
        <v>0</v>
      </c>
      <c r="D41" s="66">
        <f>SUM(D42:D53)</f>
        <v>0</v>
      </c>
      <c r="E41" s="66">
        <f>SUM(E42:E53)</f>
        <v>0</v>
      </c>
      <c r="F41" s="66">
        <f>SUM(F42:F53)</f>
        <v>0</v>
      </c>
      <c r="G41" s="277"/>
      <c r="H41" s="278"/>
      <c r="I41" s="278"/>
      <c r="J41" s="278"/>
      <c r="K41" s="278"/>
      <c r="L41" s="279"/>
      <c r="M41" s="282"/>
      <c r="N41" s="51"/>
    </row>
    <row r="42" spans="1:14" ht="12.75">
      <c r="A42" s="263"/>
      <c r="B42" s="254"/>
      <c r="C42" s="101"/>
      <c r="D42" s="101"/>
      <c r="E42" s="101"/>
      <c r="F42" s="101"/>
      <c r="G42" s="103"/>
      <c r="H42" s="138"/>
      <c r="I42" s="139"/>
      <c r="J42" s="140"/>
      <c r="K42" s="103"/>
      <c r="L42" s="104"/>
      <c r="M42" s="290"/>
      <c r="N42" s="51"/>
    </row>
    <row r="43" spans="1:14" ht="12.75">
      <c r="A43" s="263"/>
      <c r="B43" s="254"/>
      <c r="C43" s="101"/>
      <c r="D43" s="101"/>
      <c r="E43" s="101"/>
      <c r="F43" s="101"/>
      <c r="G43" s="103"/>
      <c r="H43" s="138"/>
      <c r="I43" s="139"/>
      <c r="J43" s="140"/>
      <c r="K43" s="103"/>
      <c r="L43" s="104"/>
      <c r="M43" s="291"/>
      <c r="N43" s="51"/>
    </row>
    <row r="44" spans="1:14" ht="12.75">
      <c r="A44" s="263"/>
      <c r="B44" s="254"/>
      <c r="C44" s="101"/>
      <c r="D44" s="101"/>
      <c r="E44" s="101"/>
      <c r="F44" s="101"/>
      <c r="G44" s="106"/>
      <c r="H44" s="106"/>
      <c r="I44" s="141"/>
      <c r="J44" s="142"/>
      <c r="K44" s="106"/>
      <c r="L44" s="104"/>
      <c r="M44" s="291"/>
      <c r="N44" s="51"/>
    </row>
    <row r="45" spans="1:14" ht="12.75">
      <c r="A45" s="263"/>
      <c r="B45" s="254"/>
      <c r="C45" s="101"/>
      <c r="D45" s="101"/>
      <c r="E45" s="101"/>
      <c r="F45" s="101"/>
      <c r="G45" s="106"/>
      <c r="H45" s="106"/>
      <c r="I45" s="141"/>
      <c r="J45" s="142"/>
      <c r="K45" s="106"/>
      <c r="L45" s="104"/>
      <c r="M45" s="291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41"/>
      <c r="J46" s="142"/>
      <c r="K46" s="106"/>
      <c r="L46" s="104"/>
      <c r="M46" s="291"/>
      <c r="N46" s="51"/>
    </row>
    <row r="47" spans="1:14" ht="12.75">
      <c r="A47" s="264"/>
      <c r="B47" s="254"/>
      <c r="C47" s="101"/>
      <c r="D47" s="101"/>
      <c r="E47" s="101"/>
      <c r="F47" s="101"/>
      <c r="G47" s="106"/>
      <c r="H47" s="106"/>
      <c r="I47" s="141"/>
      <c r="J47" s="142"/>
      <c r="K47" s="106"/>
      <c r="L47" s="104"/>
      <c r="M47" s="291"/>
      <c r="N47" s="51"/>
    </row>
    <row r="48" spans="1:14" ht="12.75">
      <c r="A48" s="264"/>
      <c r="B48" s="254"/>
      <c r="C48" s="101"/>
      <c r="D48" s="101"/>
      <c r="E48" s="101"/>
      <c r="F48" s="101"/>
      <c r="G48" s="106"/>
      <c r="H48" s="106"/>
      <c r="I48" s="141"/>
      <c r="J48" s="142"/>
      <c r="K48" s="106"/>
      <c r="L48" s="104"/>
      <c r="M48" s="291"/>
      <c r="N48" s="51"/>
    </row>
    <row r="49" spans="1:14" ht="12.75">
      <c r="A49" s="264"/>
      <c r="B49" s="254"/>
      <c r="C49" s="101"/>
      <c r="D49" s="101"/>
      <c r="E49" s="101"/>
      <c r="F49" s="101"/>
      <c r="G49" s="106"/>
      <c r="H49" s="106"/>
      <c r="I49" s="141"/>
      <c r="J49" s="142"/>
      <c r="K49" s="106"/>
      <c r="L49" s="104"/>
      <c r="M49" s="291"/>
      <c r="N49" s="51"/>
    </row>
    <row r="50" spans="1:14" ht="12.75">
      <c r="A50" s="264"/>
      <c r="B50" s="254"/>
      <c r="C50" s="101"/>
      <c r="D50" s="101"/>
      <c r="E50" s="101"/>
      <c r="F50" s="101"/>
      <c r="G50" s="106"/>
      <c r="H50" s="106"/>
      <c r="I50" s="141"/>
      <c r="J50" s="142"/>
      <c r="K50" s="106"/>
      <c r="L50" s="104"/>
      <c r="M50" s="291"/>
      <c r="N50" s="51"/>
    </row>
    <row r="51" spans="1:14" ht="12.75">
      <c r="A51" s="264"/>
      <c r="B51" s="254"/>
      <c r="C51" s="101"/>
      <c r="D51" s="101"/>
      <c r="E51" s="101"/>
      <c r="F51" s="101"/>
      <c r="G51" s="106"/>
      <c r="H51" s="106"/>
      <c r="I51" s="141"/>
      <c r="J51" s="142"/>
      <c r="K51" s="106"/>
      <c r="L51" s="104"/>
      <c r="M51" s="291"/>
      <c r="N51" s="51"/>
    </row>
    <row r="52" spans="1:14" ht="12.75">
      <c r="A52" s="264"/>
      <c r="B52" s="254"/>
      <c r="C52" s="101"/>
      <c r="D52" s="101"/>
      <c r="E52" s="101"/>
      <c r="F52" s="101"/>
      <c r="G52" s="106"/>
      <c r="H52" s="106"/>
      <c r="I52" s="141"/>
      <c r="J52" s="142"/>
      <c r="K52" s="106"/>
      <c r="L52" s="104"/>
      <c r="M52" s="291"/>
      <c r="N52" s="51"/>
    </row>
    <row r="53" spans="1:14" ht="12.75">
      <c r="A53" s="265"/>
      <c r="B53" s="255"/>
      <c r="C53" s="206"/>
      <c r="D53" s="206"/>
      <c r="E53" s="206"/>
      <c r="F53" s="206"/>
      <c r="G53" s="108"/>
      <c r="H53" s="108"/>
      <c r="I53" s="143"/>
      <c r="J53" s="144"/>
      <c r="K53" s="108"/>
      <c r="L53" s="145"/>
      <c r="M53" s="292"/>
      <c r="N53" s="51"/>
    </row>
    <row r="54" spans="1:14" ht="12.75">
      <c r="A54" s="64"/>
      <c r="B54" s="266">
        <f>eelarve!E29</f>
        <v>0</v>
      </c>
      <c r="C54" s="266">
        <f>eelarve!F29</f>
        <v>0</v>
      </c>
      <c r="D54" s="266">
        <f>eelarve!G29</f>
        <v>0</v>
      </c>
      <c r="E54" s="266">
        <f>eelarve!H29</f>
        <v>0</v>
      </c>
      <c r="F54" s="266">
        <f>eelarve!I29</f>
        <v>0</v>
      </c>
      <c r="G54" s="271"/>
      <c r="H54" s="272"/>
      <c r="I54" s="272"/>
      <c r="J54" s="272"/>
      <c r="K54" s="272"/>
      <c r="L54" s="273"/>
      <c r="M54" s="280">
        <f>B54-C56-D56-E56-F56</f>
        <v>0</v>
      </c>
      <c r="N54" s="51"/>
    </row>
    <row r="55" spans="1:14" ht="3.75" customHeight="1">
      <c r="A55" s="262">
        <f>eelarve!A29</f>
        <v>0</v>
      </c>
      <c r="B55" s="267"/>
      <c r="C55" s="267"/>
      <c r="D55" s="267"/>
      <c r="E55" s="267"/>
      <c r="F55" s="267"/>
      <c r="G55" s="274"/>
      <c r="H55" s="275"/>
      <c r="I55" s="275"/>
      <c r="J55" s="275"/>
      <c r="K55" s="275"/>
      <c r="L55" s="276"/>
      <c r="M55" s="281"/>
      <c r="N55" s="51"/>
    </row>
    <row r="56" spans="1:14" ht="19.5" customHeight="1">
      <c r="A56" s="262"/>
      <c r="B56" s="253"/>
      <c r="C56" s="66">
        <f>SUM(C57:C68)</f>
        <v>0</v>
      </c>
      <c r="D56" s="66">
        <f>SUM(D57:D68)</f>
        <v>0</v>
      </c>
      <c r="E56" s="66">
        <f>SUM(E57:E68)</f>
        <v>0</v>
      </c>
      <c r="F56" s="66">
        <f>SUM(F57:F68)</f>
        <v>0</v>
      </c>
      <c r="G56" s="277"/>
      <c r="H56" s="278"/>
      <c r="I56" s="278"/>
      <c r="J56" s="278"/>
      <c r="K56" s="278"/>
      <c r="L56" s="279"/>
      <c r="M56" s="282"/>
      <c r="N56" s="51"/>
    </row>
    <row r="57" spans="1:14" ht="12.75">
      <c r="A57" s="263"/>
      <c r="B57" s="254"/>
      <c r="C57" s="101"/>
      <c r="D57" s="101"/>
      <c r="E57" s="101"/>
      <c r="F57" s="101"/>
      <c r="G57" s="103"/>
      <c r="H57" s="138"/>
      <c r="I57" s="139"/>
      <c r="J57" s="140"/>
      <c r="K57" s="103"/>
      <c r="L57" s="104"/>
      <c r="M57" s="290"/>
      <c r="N57" s="51"/>
    </row>
    <row r="58" spans="1:14" ht="12.75">
      <c r="A58" s="263"/>
      <c r="B58" s="254"/>
      <c r="C58" s="101"/>
      <c r="D58" s="101"/>
      <c r="E58" s="101"/>
      <c r="F58" s="101"/>
      <c r="G58" s="103"/>
      <c r="H58" s="138"/>
      <c r="I58" s="139"/>
      <c r="J58" s="140"/>
      <c r="K58" s="103"/>
      <c r="L58" s="104"/>
      <c r="M58" s="291"/>
      <c r="N58" s="51"/>
    </row>
    <row r="59" spans="1:14" ht="12.75">
      <c r="A59" s="263"/>
      <c r="B59" s="254"/>
      <c r="C59" s="101"/>
      <c r="D59" s="101"/>
      <c r="E59" s="101"/>
      <c r="F59" s="101"/>
      <c r="G59" s="106"/>
      <c r="H59" s="106"/>
      <c r="I59" s="141"/>
      <c r="J59" s="142"/>
      <c r="K59" s="106"/>
      <c r="L59" s="104"/>
      <c r="M59" s="291"/>
      <c r="N59" s="51"/>
    </row>
    <row r="60" spans="1:14" ht="12.75">
      <c r="A60" s="263"/>
      <c r="B60" s="254"/>
      <c r="C60" s="101"/>
      <c r="D60" s="101"/>
      <c r="E60" s="101"/>
      <c r="F60" s="101"/>
      <c r="G60" s="106"/>
      <c r="H60" s="106"/>
      <c r="I60" s="141"/>
      <c r="J60" s="142"/>
      <c r="K60" s="106"/>
      <c r="L60" s="104"/>
      <c r="M60" s="291"/>
      <c r="N60" s="51"/>
    </row>
    <row r="61" spans="1:14" ht="12.75">
      <c r="A61" s="264"/>
      <c r="B61" s="254"/>
      <c r="C61" s="101"/>
      <c r="D61" s="101"/>
      <c r="E61" s="101"/>
      <c r="F61" s="101"/>
      <c r="G61" s="106"/>
      <c r="H61" s="106"/>
      <c r="I61" s="141"/>
      <c r="J61" s="142"/>
      <c r="K61" s="106"/>
      <c r="L61" s="104"/>
      <c r="M61" s="291"/>
      <c r="N61" s="51"/>
    </row>
    <row r="62" spans="1:14" ht="12.75">
      <c r="A62" s="264"/>
      <c r="B62" s="254"/>
      <c r="C62" s="101"/>
      <c r="D62" s="101"/>
      <c r="E62" s="101"/>
      <c r="F62" s="101"/>
      <c r="G62" s="106"/>
      <c r="H62" s="106"/>
      <c r="I62" s="141"/>
      <c r="J62" s="142"/>
      <c r="K62" s="106"/>
      <c r="L62" s="104"/>
      <c r="M62" s="291"/>
      <c r="N62" s="51"/>
    </row>
    <row r="63" spans="1:14" ht="12.75">
      <c r="A63" s="264"/>
      <c r="B63" s="254"/>
      <c r="C63" s="101"/>
      <c r="D63" s="101"/>
      <c r="E63" s="101"/>
      <c r="F63" s="101"/>
      <c r="G63" s="106"/>
      <c r="H63" s="106"/>
      <c r="I63" s="141"/>
      <c r="J63" s="142"/>
      <c r="K63" s="106"/>
      <c r="L63" s="104"/>
      <c r="M63" s="291"/>
      <c r="N63" s="51"/>
    </row>
    <row r="64" spans="1:14" ht="12.75">
      <c r="A64" s="264"/>
      <c r="B64" s="254"/>
      <c r="C64" s="101"/>
      <c r="D64" s="101"/>
      <c r="E64" s="101"/>
      <c r="F64" s="101"/>
      <c r="G64" s="106"/>
      <c r="H64" s="106"/>
      <c r="I64" s="141"/>
      <c r="J64" s="142"/>
      <c r="K64" s="106"/>
      <c r="L64" s="104"/>
      <c r="M64" s="291"/>
      <c r="N64" s="51"/>
    </row>
    <row r="65" spans="1:14" ht="12.75">
      <c r="A65" s="264"/>
      <c r="B65" s="254"/>
      <c r="C65" s="101"/>
      <c r="D65" s="101"/>
      <c r="E65" s="101"/>
      <c r="F65" s="101"/>
      <c r="G65" s="106"/>
      <c r="H65" s="106"/>
      <c r="I65" s="141"/>
      <c r="J65" s="142"/>
      <c r="K65" s="106"/>
      <c r="L65" s="104"/>
      <c r="M65" s="291"/>
      <c r="N65" s="51"/>
    </row>
    <row r="66" spans="1:14" ht="12.75">
      <c r="A66" s="264"/>
      <c r="B66" s="254"/>
      <c r="C66" s="101"/>
      <c r="D66" s="101"/>
      <c r="E66" s="101"/>
      <c r="F66" s="101"/>
      <c r="G66" s="106"/>
      <c r="H66" s="106"/>
      <c r="I66" s="141"/>
      <c r="J66" s="142"/>
      <c r="K66" s="106"/>
      <c r="L66" s="104"/>
      <c r="M66" s="291"/>
      <c r="N66" s="51"/>
    </row>
    <row r="67" spans="1:14" ht="12.75">
      <c r="A67" s="264"/>
      <c r="B67" s="254"/>
      <c r="C67" s="101"/>
      <c r="D67" s="101"/>
      <c r="E67" s="101"/>
      <c r="F67" s="101"/>
      <c r="G67" s="106"/>
      <c r="H67" s="106"/>
      <c r="I67" s="141"/>
      <c r="J67" s="142"/>
      <c r="K67" s="106"/>
      <c r="L67" s="104"/>
      <c r="M67" s="291"/>
      <c r="N67" s="51"/>
    </row>
    <row r="68" spans="1:14" ht="12.75">
      <c r="A68" s="265"/>
      <c r="B68" s="255"/>
      <c r="C68" s="206"/>
      <c r="D68" s="206"/>
      <c r="E68" s="206"/>
      <c r="F68" s="206"/>
      <c r="G68" s="108"/>
      <c r="H68" s="108"/>
      <c r="I68" s="143"/>
      <c r="J68" s="144"/>
      <c r="K68" s="108"/>
      <c r="L68" s="145"/>
      <c r="M68" s="292"/>
      <c r="N68" s="51"/>
    </row>
    <row r="69" spans="1:14" ht="12.75">
      <c r="A69" s="64"/>
      <c r="B69" s="266">
        <f>eelarve!E30</f>
        <v>0</v>
      </c>
      <c r="C69" s="266">
        <f>eelarve!F30</f>
        <v>0</v>
      </c>
      <c r="D69" s="266">
        <f>eelarve!G30</f>
        <v>0</v>
      </c>
      <c r="E69" s="266">
        <f>eelarve!H30</f>
        <v>0</v>
      </c>
      <c r="F69" s="266">
        <f>eelarve!I30</f>
        <v>0</v>
      </c>
      <c r="G69" s="271"/>
      <c r="H69" s="272"/>
      <c r="I69" s="272"/>
      <c r="J69" s="272"/>
      <c r="K69" s="272"/>
      <c r="L69" s="273"/>
      <c r="M69" s="280">
        <f>B69-C71-D71-E71-F71</f>
        <v>0</v>
      </c>
      <c r="N69" s="51"/>
    </row>
    <row r="70" spans="1:14" ht="4.5" customHeight="1">
      <c r="A70" s="262">
        <f>eelarve!A30</f>
        <v>0</v>
      </c>
      <c r="B70" s="267"/>
      <c r="C70" s="267"/>
      <c r="D70" s="267"/>
      <c r="E70" s="267"/>
      <c r="F70" s="267"/>
      <c r="G70" s="274"/>
      <c r="H70" s="275"/>
      <c r="I70" s="275"/>
      <c r="J70" s="275"/>
      <c r="K70" s="275"/>
      <c r="L70" s="276"/>
      <c r="M70" s="281"/>
      <c r="N70" s="51"/>
    </row>
    <row r="71" spans="1:14" ht="16.5" customHeight="1">
      <c r="A71" s="262"/>
      <c r="B71" s="253"/>
      <c r="C71" s="66">
        <f>SUM(C72:C82)</f>
        <v>0</v>
      </c>
      <c r="D71" s="66">
        <f>SUM(D72:D82)</f>
        <v>0</v>
      </c>
      <c r="E71" s="66">
        <f>SUM(E72:E82)</f>
        <v>0</v>
      </c>
      <c r="F71" s="66">
        <f>SUM(F72:F82)</f>
        <v>0</v>
      </c>
      <c r="G71" s="277"/>
      <c r="H71" s="278"/>
      <c r="I71" s="278"/>
      <c r="J71" s="278"/>
      <c r="K71" s="278"/>
      <c r="L71" s="279"/>
      <c r="M71" s="282"/>
      <c r="N71" s="51"/>
    </row>
    <row r="72" spans="1:14" ht="12.75">
      <c r="A72" s="263"/>
      <c r="B72" s="254"/>
      <c r="C72" s="101"/>
      <c r="D72" s="101"/>
      <c r="E72" s="101"/>
      <c r="F72" s="101"/>
      <c r="G72" s="103"/>
      <c r="H72" s="138"/>
      <c r="I72" s="139"/>
      <c r="J72" s="140"/>
      <c r="K72" s="103"/>
      <c r="L72" s="104"/>
      <c r="M72" s="290"/>
      <c r="N72" s="51"/>
    </row>
    <row r="73" spans="1:14" ht="12.75">
      <c r="A73" s="263"/>
      <c r="B73" s="254"/>
      <c r="C73" s="101"/>
      <c r="D73" s="101"/>
      <c r="E73" s="101"/>
      <c r="F73" s="101"/>
      <c r="G73" s="103"/>
      <c r="H73" s="138"/>
      <c r="I73" s="139"/>
      <c r="J73" s="140"/>
      <c r="K73" s="103"/>
      <c r="L73" s="104"/>
      <c r="M73" s="291"/>
      <c r="N73" s="51"/>
    </row>
    <row r="74" spans="1:14" ht="12.75">
      <c r="A74" s="263"/>
      <c r="B74" s="254"/>
      <c r="C74" s="101"/>
      <c r="D74" s="101"/>
      <c r="E74" s="101"/>
      <c r="F74" s="101"/>
      <c r="G74" s="106"/>
      <c r="H74" s="106"/>
      <c r="I74" s="141"/>
      <c r="J74" s="142"/>
      <c r="K74" s="106"/>
      <c r="L74" s="104"/>
      <c r="M74" s="291"/>
      <c r="N74" s="51"/>
    </row>
    <row r="75" spans="1:14" ht="12.75">
      <c r="A75" s="264"/>
      <c r="B75" s="254"/>
      <c r="C75" s="101"/>
      <c r="D75" s="101"/>
      <c r="E75" s="101"/>
      <c r="F75" s="101"/>
      <c r="G75" s="106"/>
      <c r="H75" s="106"/>
      <c r="I75" s="141"/>
      <c r="J75" s="142"/>
      <c r="K75" s="106"/>
      <c r="L75" s="104"/>
      <c r="M75" s="291"/>
      <c r="N75" s="51"/>
    </row>
    <row r="76" spans="1:14" ht="12.75">
      <c r="A76" s="264"/>
      <c r="B76" s="254"/>
      <c r="C76" s="101"/>
      <c r="D76" s="101"/>
      <c r="E76" s="101"/>
      <c r="F76" s="101"/>
      <c r="G76" s="106"/>
      <c r="H76" s="106"/>
      <c r="I76" s="141"/>
      <c r="J76" s="142"/>
      <c r="K76" s="106"/>
      <c r="L76" s="104"/>
      <c r="M76" s="291"/>
      <c r="N76" s="51"/>
    </row>
    <row r="77" spans="1:14" ht="12.75">
      <c r="A77" s="264"/>
      <c r="B77" s="254"/>
      <c r="C77" s="101"/>
      <c r="D77" s="101"/>
      <c r="E77" s="101"/>
      <c r="F77" s="101"/>
      <c r="G77" s="106"/>
      <c r="H77" s="106"/>
      <c r="I77" s="141"/>
      <c r="J77" s="142"/>
      <c r="K77" s="106"/>
      <c r="L77" s="104"/>
      <c r="M77" s="291"/>
      <c r="N77" s="51"/>
    </row>
    <row r="78" spans="1:14" ht="12.75">
      <c r="A78" s="264"/>
      <c r="B78" s="254"/>
      <c r="C78" s="101"/>
      <c r="D78" s="101"/>
      <c r="E78" s="101"/>
      <c r="F78" s="101"/>
      <c r="G78" s="106"/>
      <c r="H78" s="106"/>
      <c r="I78" s="141"/>
      <c r="J78" s="142"/>
      <c r="K78" s="106"/>
      <c r="L78" s="104"/>
      <c r="M78" s="291"/>
      <c r="N78" s="51"/>
    </row>
    <row r="79" spans="1:14" ht="12.75">
      <c r="A79" s="264"/>
      <c r="B79" s="254"/>
      <c r="C79" s="101"/>
      <c r="D79" s="101"/>
      <c r="E79" s="101"/>
      <c r="F79" s="101"/>
      <c r="G79" s="106"/>
      <c r="H79" s="106"/>
      <c r="I79" s="141"/>
      <c r="J79" s="142"/>
      <c r="K79" s="106"/>
      <c r="L79" s="104"/>
      <c r="M79" s="291"/>
      <c r="N79" s="51"/>
    </row>
    <row r="80" spans="1:14" ht="12.75">
      <c r="A80" s="264"/>
      <c r="B80" s="254"/>
      <c r="C80" s="101"/>
      <c r="D80" s="101"/>
      <c r="E80" s="101"/>
      <c r="F80" s="101"/>
      <c r="G80" s="106"/>
      <c r="H80" s="106"/>
      <c r="I80" s="141"/>
      <c r="J80" s="142"/>
      <c r="K80" s="106"/>
      <c r="L80" s="104"/>
      <c r="M80" s="291"/>
      <c r="N80" s="51"/>
    </row>
    <row r="81" spans="1:14" ht="12.75">
      <c r="A81" s="264"/>
      <c r="B81" s="254"/>
      <c r="C81" s="101"/>
      <c r="D81" s="101"/>
      <c r="E81" s="101"/>
      <c r="F81" s="101"/>
      <c r="G81" s="106"/>
      <c r="H81" s="106"/>
      <c r="I81" s="141"/>
      <c r="J81" s="142"/>
      <c r="K81" s="106"/>
      <c r="L81" s="104"/>
      <c r="M81" s="291"/>
      <c r="N81" s="51"/>
    </row>
    <row r="82" spans="1:14" ht="12.75">
      <c r="A82" s="265"/>
      <c r="B82" s="255"/>
      <c r="C82" s="206"/>
      <c r="D82" s="206"/>
      <c r="E82" s="206"/>
      <c r="F82" s="206"/>
      <c r="G82" s="108"/>
      <c r="H82" s="108"/>
      <c r="I82" s="143"/>
      <c r="J82" s="144"/>
      <c r="K82" s="108"/>
      <c r="L82" s="145"/>
      <c r="M82" s="292"/>
      <c r="N82" s="51"/>
    </row>
    <row r="83" spans="1:14" ht="12.75">
      <c r="A83" s="64"/>
      <c r="B83" s="266">
        <f>eelarve!E31</f>
        <v>0</v>
      </c>
      <c r="C83" s="266">
        <f>eelarve!F31</f>
        <v>0</v>
      </c>
      <c r="D83" s="266">
        <f>eelarve!G31</f>
        <v>0</v>
      </c>
      <c r="E83" s="266">
        <f>eelarve!H31</f>
        <v>0</v>
      </c>
      <c r="F83" s="266">
        <f>eelarve!I31</f>
        <v>0</v>
      </c>
      <c r="G83" s="271"/>
      <c r="H83" s="272"/>
      <c r="I83" s="272"/>
      <c r="J83" s="272"/>
      <c r="K83" s="272"/>
      <c r="L83" s="273"/>
      <c r="M83" s="280">
        <f>B83-C85-D85-E85-F85</f>
        <v>0</v>
      </c>
      <c r="N83" s="51"/>
    </row>
    <row r="84" spans="1:14" ht="6" customHeight="1">
      <c r="A84" s="262">
        <f>eelarve!A31</f>
        <v>0</v>
      </c>
      <c r="B84" s="267"/>
      <c r="C84" s="267"/>
      <c r="D84" s="267"/>
      <c r="E84" s="267"/>
      <c r="F84" s="267"/>
      <c r="G84" s="274"/>
      <c r="H84" s="275"/>
      <c r="I84" s="275"/>
      <c r="J84" s="275"/>
      <c r="K84" s="275"/>
      <c r="L84" s="276"/>
      <c r="M84" s="281"/>
      <c r="N84" s="51"/>
    </row>
    <row r="85" spans="1:14" ht="16.5" customHeight="1">
      <c r="A85" s="262"/>
      <c r="B85" s="253"/>
      <c r="C85" s="66">
        <f>SUM(C86:C96)</f>
        <v>0</v>
      </c>
      <c r="D85" s="66">
        <f>SUM(D86:D96)</f>
        <v>0</v>
      </c>
      <c r="E85" s="66">
        <f>SUM(E86:E96)</f>
        <v>0</v>
      </c>
      <c r="F85" s="66">
        <f>SUM(F86:F96)</f>
        <v>0</v>
      </c>
      <c r="G85" s="277"/>
      <c r="H85" s="278"/>
      <c r="I85" s="278"/>
      <c r="J85" s="278"/>
      <c r="K85" s="278"/>
      <c r="L85" s="279"/>
      <c r="M85" s="282"/>
      <c r="N85" s="51"/>
    </row>
    <row r="86" spans="1:14" ht="12.75">
      <c r="A86" s="263"/>
      <c r="B86" s="254"/>
      <c r="C86" s="101"/>
      <c r="D86" s="101"/>
      <c r="E86" s="101"/>
      <c r="F86" s="101"/>
      <c r="G86" s="103"/>
      <c r="H86" s="138"/>
      <c r="I86" s="139"/>
      <c r="J86" s="140"/>
      <c r="K86" s="103"/>
      <c r="L86" s="104"/>
      <c r="M86" s="290"/>
      <c r="N86" s="51"/>
    </row>
    <row r="87" spans="1:14" ht="12.75">
      <c r="A87" s="263"/>
      <c r="B87" s="254"/>
      <c r="C87" s="101"/>
      <c r="D87" s="101"/>
      <c r="E87" s="101"/>
      <c r="F87" s="101"/>
      <c r="G87" s="103"/>
      <c r="H87" s="138"/>
      <c r="I87" s="139"/>
      <c r="J87" s="140"/>
      <c r="K87" s="103"/>
      <c r="L87" s="104"/>
      <c r="M87" s="291"/>
      <c r="N87" s="51"/>
    </row>
    <row r="88" spans="1:14" ht="12.75">
      <c r="A88" s="263"/>
      <c r="B88" s="254"/>
      <c r="C88" s="101"/>
      <c r="D88" s="101"/>
      <c r="E88" s="101"/>
      <c r="F88" s="101"/>
      <c r="G88" s="106"/>
      <c r="H88" s="106"/>
      <c r="I88" s="141"/>
      <c r="J88" s="142"/>
      <c r="K88" s="106"/>
      <c r="L88" s="104"/>
      <c r="M88" s="291"/>
      <c r="N88" s="51"/>
    </row>
    <row r="89" spans="1:14" ht="12.75">
      <c r="A89" s="264"/>
      <c r="B89" s="254"/>
      <c r="C89" s="101"/>
      <c r="D89" s="101"/>
      <c r="E89" s="101"/>
      <c r="F89" s="101"/>
      <c r="G89" s="106"/>
      <c r="H89" s="106"/>
      <c r="I89" s="141"/>
      <c r="J89" s="142"/>
      <c r="K89" s="106"/>
      <c r="L89" s="104"/>
      <c r="M89" s="291"/>
      <c r="N89" s="51"/>
    </row>
    <row r="90" spans="1:14" ht="12.75">
      <c r="A90" s="264"/>
      <c r="B90" s="254"/>
      <c r="C90" s="101"/>
      <c r="D90" s="101"/>
      <c r="E90" s="101"/>
      <c r="F90" s="101"/>
      <c r="G90" s="106"/>
      <c r="H90" s="106"/>
      <c r="I90" s="141"/>
      <c r="J90" s="142"/>
      <c r="K90" s="106"/>
      <c r="L90" s="104"/>
      <c r="M90" s="291"/>
      <c r="N90" s="51"/>
    </row>
    <row r="91" spans="1:14" ht="12.75">
      <c r="A91" s="264"/>
      <c r="B91" s="254"/>
      <c r="C91" s="101"/>
      <c r="D91" s="101"/>
      <c r="E91" s="101"/>
      <c r="F91" s="101"/>
      <c r="G91" s="106"/>
      <c r="H91" s="106"/>
      <c r="I91" s="141"/>
      <c r="J91" s="142"/>
      <c r="K91" s="106"/>
      <c r="L91" s="104"/>
      <c r="M91" s="291"/>
      <c r="N91" s="51"/>
    </row>
    <row r="92" spans="1:14" ht="12.75">
      <c r="A92" s="264"/>
      <c r="B92" s="254"/>
      <c r="C92" s="101"/>
      <c r="D92" s="101"/>
      <c r="E92" s="101"/>
      <c r="F92" s="101"/>
      <c r="G92" s="106"/>
      <c r="H92" s="106"/>
      <c r="I92" s="141"/>
      <c r="J92" s="142"/>
      <c r="K92" s="106"/>
      <c r="L92" s="104"/>
      <c r="M92" s="291"/>
      <c r="N92" s="51"/>
    </row>
    <row r="93" spans="1:14" ht="12.75">
      <c r="A93" s="264"/>
      <c r="B93" s="254"/>
      <c r="C93" s="101"/>
      <c r="D93" s="101"/>
      <c r="E93" s="101"/>
      <c r="F93" s="101"/>
      <c r="G93" s="106"/>
      <c r="H93" s="106"/>
      <c r="I93" s="141"/>
      <c r="J93" s="142"/>
      <c r="K93" s="106"/>
      <c r="L93" s="104"/>
      <c r="M93" s="291"/>
      <c r="N93" s="51"/>
    </row>
    <row r="94" spans="1:14" ht="12.75">
      <c r="A94" s="264"/>
      <c r="B94" s="254"/>
      <c r="C94" s="101"/>
      <c r="D94" s="101"/>
      <c r="E94" s="101"/>
      <c r="F94" s="101"/>
      <c r="G94" s="106"/>
      <c r="H94" s="106"/>
      <c r="I94" s="141"/>
      <c r="J94" s="142"/>
      <c r="K94" s="106"/>
      <c r="L94" s="104"/>
      <c r="M94" s="291"/>
      <c r="N94" s="51"/>
    </row>
    <row r="95" spans="1:14" ht="12.75">
      <c r="A95" s="264"/>
      <c r="B95" s="254"/>
      <c r="C95" s="101"/>
      <c r="D95" s="101"/>
      <c r="E95" s="101"/>
      <c r="F95" s="101"/>
      <c r="G95" s="106"/>
      <c r="H95" s="106"/>
      <c r="I95" s="141"/>
      <c r="J95" s="142"/>
      <c r="K95" s="106"/>
      <c r="L95" s="104"/>
      <c r="M95" s="291"/>
      <c r="N95" s="51"/>
    </row>
    <row r="96" spans="1:14" ht="12.75">
      <c r="A96" s="265"/>
      <c r="B96" s="255"/>
      <c r="C96" s="206"/>
      <c r="D96" s="206"/>
      <c r="E96" s="206"/>
      <c r="F96" s="206"/>
      <c r="G96" s="108"/>
      <c r="H96" s="108"/>
      <c r="I96" s="143"/>
      <c r="J96" s="144"/>
      <c r="K96" s="108"/>
      <c r="L96" s="145"/>
      <c r="M96" s="292"/>
      <c r="N96" s="51"/>
    </row>
    <row r="97" spans="1:14" ht="12.75">
      <c r="A97" s="64"/>
      <c r="B97" s="266">
        <f>eelarve!E32</f>
        <v>0</v>
      </c>
      <c r="C97" s="266">
        <f>eelarve!F32</f>
        <v>0</v>
      </c>
      <c r="D97" s="266">
        <f>eelarve!G32</f>
        <v>0</v>
      </c>
      <c r="E97" s="266">
        <f>eelarve!H32</f>
        <v>0</v>
      </c>
      <c r="F97" s="266">
        <f>eelarve!I32</f>
        <v>0</v>
      </c>
      <c r="G97" s="271"/>
      <c r="H97" s="272"/>
      <c r="I97" s="272"/>
      <c r="J97" s="272"/>
      <c r="K97" s="272"/>
      <c r="L97" s="273"/>
      <c r="M97" s="280">
        <f>B97-C99-D99-E99-F99</f>
        <v>0</v>
      </c>
      <c r="N97" s="51"/>
    </row>
    <row r="98" spans="1:14" ht="3.75" customHeight="1">
      <c r="A98" s="262">
        <f>eelarve!A32</f>
        <v>0</v>
      </c>
      <c r="B98" s="267"/>
      <c r="C98" s="267"/>
      <c r="D98" s="267"/>
      <c r="E98" s="267"/>
      <c r="F98" s="267"/>
      <c r="G98" s="274"/>
      <c r="H98" s="275"/>
      <c r="I98" s="275"/>
      <c r="J98" s="275"/>
      <c r="K98" s="275"/>
      <c r="L98" s="276"/>
      <c r="M98" s="281"/>
      <c r="N98" s="51"/>
    </row>
    <row r="99" spans="1:14" ht="18" customHeight="1">
      <c r="A99" s="262"/>
      <c r="B99" s="253"/>
      <c r="C99" s="66">
        <f>SUM(C100:C106)</f>
        <v>0</v>
      </c>
      <c r="D99" s="66">
        <f>SUM(D100:D106)</f>
        <v>0</v>
      </c>
      <c r="E99" s="66">
        <f>SUM(E100:E106)</f>
        <v>0</v>
      </c>
      <c r="F99" s="66">
        <f>SUM(F100:F106)</f>
        <v>0</v>
      </c>
      <c r="G99" s="277"/>
      <c r="H99" s="278"/>
      <c r="I99" s="278"/>
      <c r="J99" s="278"/>
      <c r="K99" s="278"/>
      <c r="L99" s="279"/>
      <c r="M99" s="282"/>
      <c r="N99" s="51"/>
    </row>
    <row r="100" spans="1:14" ht="12.75">
      <c r="A100" s="263"/>
      <c r="B100" s="254"/>
      <c r="C100" s="101"/>
      <c r="D100" s="101"/>
      <c r="E100" s="101"/>
      <c r="F100" s="101"/>
      <c r="G100" s="103"/>
      <c r="H100" s="138"/>
      <c r="I100" s="139"/>
      <c r="J100" s="140"/>
      <c r="K100" s="103"/>
      <c r="L100" s="104"/>
      <c r="M100" s="290"/>
      <c r="N100" s="51"/>
    </row>
    <row r="101" spans="1:14" ht="12.75">
      <c r="A101" s="263"/>
      <c r="B101" s="254"/>
      <c r="C101" s="101"/>
      <c r="D101" s="101"/>
      <c r="E101" s="101"/>
      <c r="F101" s="101"/>
      <c r="G101" s="103"/>
      <c r="H101" s="138"/>
      <c r="I101" s="139"/>
      <c r="J101" s="140"/>
      <c r="K101" s="103"/>
      <c r="L101" s="104"/>
      <c r="M101" s="291"/>
      <c r="N101" s="51"/>
    </row>
    <row r="102" spans="1:14" ht="12.75">
      <c r="A102" s="263"/>
      <c r="B102" s="254"/>
      <c r="C102" s="101"/>
      <c r="D102" s="101"/>
      <c r="E102" s="101"/>
      <c r="F102" s="101"/>
      <c r="G102" s="106"/>
      <c r="H102" s="106"/>
      <c r="I102" s="141"/>
      <c r="J102" s="142"/>
      <c r="K102" s="106"/>
      <c r="L102" s="104"/>
      <c r="M102" s="291"/>
      <c r="N102" s="51"/>
    </row>
    <row r="103" spans="1:14" ht="12.75">
      <c r="A103" s="263"/>
      <c r="B103" s="254"/>
      <c r="C103" s="101"/>
      <c r="D103" s="101"/>
      <c r="E103" s="101"/>
      <c r="F103" s="101"/>
      <c r="G103" s="106"/>
      <c r="H103" s="106"/>
      <c r="I103" s="141"/>
      <c r="J103" s="142"/>
      <c r="K103" s="106"/>
      <c r="L103" s="104"/>
      <c r="M103" s="291"/>
      <c r="N103" s="51"/>
    </row>
    <row r="104" spans="1:14" ht="12.75">
      <c r="A104" s="264"/>
      <c r="B104" s="254"/>
      <c r="C104" s="101"/>
      <c r="D104" s="101"/>
      <c r="E104" s="101"/>
      <c r="F104" s="101"/>
      <c r="G104" s="106"/>
      <c r="H104" s="106"/>
      <c r="I104" s="141"/>
      <c r="J104" s="142"/>
      <c r="K104" s="106"/>
      <c r="L104" s="104"/>
      <c r="M104" s="291"/>
      <c r="N104" s="51"/>
    </row>
    <row r="105" spans="1:14" ht="12.75">
      <c r="A105" s="264"/>
      <c r="B105" s="254"/>
      <c r="C105" s="101"/>
      <c r="D105" s="101"/>
      <c r="E105" s="101"/>
      <c r="F105" s="101"/>
      <c r="G105" s="106"/>
      <c r="H105" s="106"/>
      <c r="I105" s="141"/>
      <c r="J105" s="142"/>
      <c r="K105" s="106"/>
      <c r="L105" s="104"/>
      <c r="M105" s="291"/>
      <c r="N105" s="51"/>
    </row>
    <row r="106" spans="1:14" ht="12.75">
      <c r="A106" s="265"/>
      <c r="B106" s="255"/>
      <c r="C106" s="206"/>
      <c r="D106" s="206"/>
      <c r="E106" s="206"/>
      <c r="F106" s="206"/>
      <c r="G106" s="108"/>
      <c r="H106" s="108"/>
      <c r="I106" s="143"/>
      <c r="J106" s="144"/>
      <c r="K106" s="108"/>
      <c r="L106" s="145"/>
      <c r="M106" s="292"/>
      <c r="N106" s="51"/>
    </row>
    <row r="107" spans="1:14" ht="12.75">
      <c r="A107" s="64"/>
      <c r="B107" s="266">
        <f>eelarve!E33</f>
        <v>0</v>
      </c>
      <c r="C107" s="266">
        <f>eelarve!F33</f>
        <v>0</v>
      </c>
      <c r="D107" s="266">
        <f>eelarve!G33</f>
        <v>0</v>
      </c>
      <c r="E107" s="266">
        <f>eelarve!H33</f>
        <v>0</v>
      </c>
      <c r="F107" s="266">
        <f>eelarve!I33</f>
        <v>0</v>
      </c>
      <c r="G107" s="271"/>
      <c r="H107" s="272"/>
      <c r="I107" s="272"/>
      <c r="J107" s="272"/>
      <c r="K107" s="272"/>
      <c r="L107" s="273"/>
      <c r="M107" s="280">
        <f>B107-C109-D109-E109-F109</f>
        <v>0</v>
      </c>
      <c r="N107" s="51"/>
    </row>
    <row r="108" spans="1:14" ht="3" customHeight="1">
      <c r="A108" s="262">
        <f>eelarve!A33</f>
        <v>0</v>
      </c>
      <c r="B108" s="267"/>
      <c r="C108" s="267"/>
      <c r="D108" s="267"/>
      <c r="E108" s="267"/>
      <c r="F108" s="267"/>
      <c r="G108" s="274"/>
      <c r="H108" s="275"/>
      <c r="I108" s="275"/>
      <c r="J108" s="275"/>
      <c r="K108" s="275"/>
      <c r="L108" s="276"/>
      <c r="M108" s="281"/>
      <c r="N108" s="51"/>
    </row>
    <row r="109" spans="1:14" ht="18.75" customHeight="1">
      <c r="A109" s="262"/>
      <c r="B109" s="253"/>
      <c r="C109" s="66">
        <f>SUM(C110:C116)</f>
        <v>0</v>
      </c>
      <c r="D109" s="66">
        <f>SUM(D110:D116)</f>
        <v>0</v>
      </c>
      <c r="E109" s="66">
        <f>SUM(E110:E116)</f>
        <v>0</v>
      </c>
      <c r="F109" s="66">
        <f>SUM(F110:F116)</f>
        <v>0</v>
      </c>
      <c r="G109" s="277"/>
      <c r="H109" s="278"/>
      <c r="I109" s="278"/>
      <c r="J109" s="278"/>
      <c r="K109" s="278"/>
      <c r="L109" s="279"/>
      <c r="M109" s="282"/>
      <c r="N109" s="51"/>
    </row>
    <row r="110" spans="1:14" ht="12.75">
      <c r="A110" s="263"/>
      <c r="B110" s="254"/>
      <c r="C110" s="101"/>
      <c r="D110" s="101"/>
      <c r="E110" s="101"/>
      <c r="F110" s="101"/>
      <c r="G110" s="103"/>
      <c r="H110" s="138"/>
      <c r="I110" s="139"/>
      <c r="J110" s="140"/>
      <c r="K110" s="103"/>
      <c r="L110" s="104"/>
      <c r="M110" s="290"/>
      <c r="N110" s="51"/>
    </row>
    <row r="111" spans="1:14" ht="12.75">
      <c r="A111" s="263"/>
      <c r="B111" s="254"/>
      <c r="C111" s="101"/>
      <c r="D111" s="101"/>
      <c r="E111" s="101"/>
      <c r="F111" s="101"/>
      <c r="G111" s="103"/>
      <c r="H111" s="138"/>
      <c r="I111" s="139"/>
      <c r="J111" s="140"/>
      <c r="K111" s="103"/>
      <c r="L111" s="104"/>
      <c r="M111" s="291"/>
      <c r="N111" s="51"/>
    </row>
    <row r="112" spans="1:14" ht="12.75">
      <c r="A112" s="263"/>
      <c r="B112" s="254"/>
      <c r="C112" s="101"/>
      <c r="D112" s="101"/>
      <c r="E112" s="101"/>
      <c r="F112" s="101"/>
      <c r="G112" s="106"/>
      <c r="H112" s="106"/>
      <c r="I112" s="141"/>
      <c r="J112" s="142"/>
      <c r="K112" s="106"/>
      <c r="L112" s="104"/>
      <c r="M112" s="291"/>
      <c r="N112" s="51"/>
    </row>
    <row r="113" spans="1:14" ht="12.75">
      <c r="A113" s="263"/>
      <c r="B113" s="254"/>
      <c r="C113" s="101"/>
      <c r="D113" s="101"/>
      <c r="E113" s="101"/>
      <c r="F113" s="101"/>
      <c r="G113" s="106"/>
      <c r="H113" s="106"/>
      <c r="I113" s="141"/>
      <c r="J113" s="142"/>
      <c r="K113" s="106"/>
      <c r="L113" s="104"/>
      <c r="M113" s="291"/>
      <c r="N113" s="51"/>
    </row>
    <row r="114" spans="1:14" ht="12.75">
      <c r="A114" s="264"/>
      <c r="B114" s="254"/>
      <c r="C114" s="101"/>
      <c r="D114" s="101"/>
      <c r="E114" s="101"/>
      <c r="F114" s="101"/>
      <c r="G114" s="106"/>
      <c r="H114" s="106"/>
      <c r="I114" s="141"/>
      <c r="J114" s="142"/>
      <c r="K114" s="106"/>
      <c r="L114" s="104"/>
      <c r="M114" s="291"/>
      <c r="N114" s="51"/>
    </row>
    <row r="115" spans="1:14" ht="12.75">
      <c r="A115" s="264"/>
      <c r="B115" s="254"/>
      <c r="C115" s="101"/>
      <c r="D115" s="101"/>
      <c r="E115" s="101"/>
      <c r="F115" s="101"/>
      <c r="G115" s="106"/>
      <c r="H115" s="106"/>
      <c r="I115" s="141"/>
      <c r="J115" s="142"/>
      <c r="K115" s="106"/>
      <c r="L115" s="104"/>
      <c r="M115" s="291"/>
      <c r="N115" s="51"/>
    </row>
    <row r="116" spans="1:14" ht="12.75">
      <c r="A116" s="265"/>
      <c r="B116" s="255"/>
      <c r="C116" s="206"/>
      <c r="D116" s="206"/>
      <c r="E116" s="206"/>
      <c r="F116" s="206"/>
      <c r="G116" s="108"/>
      <c r="H116" s="108"/>
      <c r="I116" s="143"/>
      <c r="J116" s="144"/>
      <c r="K116" s="108"/>
      <c r="L116" s="145"/>
      <c r="M116" s="292"/>
      <c r="N116" s="51"/>
    </row>
    <row r="117" spans="1:14" ht="12.75">
      <c r="A117" s="64"/>
      <c r="B117" s="266">
        <f>eelarve!E34</f>
        <v>0</v>
      </c>
      <c r="C117" s="266">
        <f>eelarve!F34</f>
        <v>0</v>
      </c>
      <c r="D117" s="266">
        <f>eelarve!G34</f>
        <v>0</v>
      </c>
      <c r="E117" s="266">
        <f>eelarve!H34</f>
        <v>0</v>
      </c>
      <c r="F117" s="266">
        <f>eelarve!I34</f>
        <v>0</v>
      </c>
      <c r="G117" s="271"/>
      <c r="H117" s="272"/>
      <c r="I117" s="272"/>
      <c r="J117" s="272"/>
      <c r="K117" s="272"/>
      <c r="L117" s="273"/>
      <c r="M117" s="280">
        <f>B117-C119-D119-E119-F119</f>
        <v>0</v>
      </c>
      <c r="N117" s="51"/>
    </row>
    <row r="118" spans="1:14" ht="4.5" customHeight="1">
      <c r="A118" s="262">
        <f>eelarve!A34</f>
        <v>0</v>
      </c>
      <c r="B118" s="267"/>
      <c r="C118" s="267"/>
      <c r="D118" s="267"/>
      <c r="E118" s="267"/>
      <c r="F118" s="267"/>
      <c r="G118" s="274"/>
      <c r="H118" s="275"/>
      <c r="I118" s="275"/>
      <c r="J118" s="275"/>
      <c r="K118" s="275"/>
      <c r="L118" s="276"/>
      <c r="M118" s="281"/>
      <c r="N118" s="51"/>
    </row>
    <row r="119" spans="1:14" ht="18.75" customHeight="1">
      <c r="A119" s="262"/>
      <c r="B119" s="253"/>
      <c r="C119" s="66">
        <f>SUM(C120:C126)</f>
        <v>0</v>
      </c>
      <c r="D119" s="66">
        <f>SUM(D120:D126)</f>
        <v>0</v>
      </c>
      <c r="E119" s="66">
        <f>SUM(E120:E126)</f>
        <v>0</v>
      </c>
      <c r="F119" s="66">
        <f>SUM(F120:F126)</f>
        <v>0</v>
      </c>
      <c r="G119" s="277"/>
      <c r="H119" s="278"/>
      <c r="I119" s="278"/>
      <c r="J119" s="278"/>
      <c r="K119" s="278"/>
      <c r="L119" s="279"/>
      <c r="M119" s="282"/>
      <c r="N119" s="51"/>
    </row>
    <row r="120" spans="1:14" ht="12.75">
      <c r="A120" s="263"/>
      <c r="B120" s="254"/>
      <c r="C120" s="101"/>
      <c r="D120" s="101"/>
      <c r="E120" s="101"/>
      <c r="F120" s="101"/>
      <c r="G120" s="103"/>
      <c r="H120" s="138"/>
      <c r="I120" s="139"/>
      <c r="J120" s="140"/>
      <c r="K120" s="103"/>
      <c r="L120" s="104"/>
      <c r="M120" s="290"/>
      <c r="N120" s="51"/>
    </row>
    <row r="121" spans="1:14" ht="12.75">
      <c r="A121" s="263"/>
      <c r="B121" s="254"/>
      <c r="C121" s="101"/>
      <c r="D121" s="101"/>
      <c r="E121" s="101"/>
      <c r="F121" s="101"/>
      <c r="G121" s="103"/>
      <c r="H121" s="138"/>
      <c r="I121" s="139"/>
      <c r="J121" s="140"/>
      <c r="K121" s="103"/>
      <c r="L121" s="104"/>
      <c r="M121" s="291"/>
      <c r="N121" s="51"/>
    </row>
    <row r="122" spans="1:14" ht="12.75">
      <c r="A122" s="263"/>
      <c r="B122" s="254"/>
      <c r="C122" s="101"/>
      <c r="D122" s="101"/>
      <c r="E122" s="101"/>
      <c r="F122" s="101"/>
      <c r="G122" s="106"/>
      <c r="H122" s="106"/>
      <c r="I122" s="141"/>
      <c r="J122" s="142"/>
      <c r="K122" s="106"/>
      <c r="L122" s="104"/>
      <c r="M122" s="291"/>
      <c r="N122" s="51"/>
    </row>
    <row r="123" spans="1:14" ht="12.75">
      <c r="A123" s="263"/>
      <c r="B123" s="254"/>
      <c r="C123" s="101"/>
      <c r="D123" s="101"/>
      <c r="E123" s="101"/>
      <c r="F123" s="101"/>
      <c r="G123" s="106"/>
      <c r="H123" s="106"/>
      <c r="I123" s="141"/>
      <c r="J123" s="142"/>
      <c r="K123" s="106"/>
      <c r="L123" s="104"/>
      <c r="M123" s="291"/>
      <c r="N123" s="51"/>
    </row>
    <row r="124" spans="1:14" ht="12.75">
      <c r="A124" s="264"/>
      <c r="B124" s="254"/>
      <c r="C124" s="101"/>
      <c r="D124" s="101"/>
      <c r="E124" s="101"/>
      <c r="F124" s="101"/>
      <c r="G124" s="106"/>
      <c r="H124" s="106"/>
      <c r="I124" s="141"/>
      <c r="J124" s="142"/>
      <c r="K124" s="106"/>
      <c r="L124" s="104"/>
      <c r="M124" s="291"/>
      <c r="N124" s="51"/>
    </row>
    <row r="125" spans="1:14" ht="12.75">
      <c r="A125" s="264"/>
      <c r="B125" s="254"/>
      <c r="C125" s="101"/>
      <c r="D125" s="101"/>
      <c r="E125" s="101"/>
      <c r="F125" s="101"/>
      <c r="G125" s="106"/>
      <c r="H125" s="106"/>
      <c r="I125" s="141"/>
      <c r="J125" s="142"/>
      <c r="K125" s="106"/>
      <c r="L125" s="104"/>
      <c r="M125" s="291"/>
      <c r="N125" s="51"/>
    </row>
    <row r="126" spans="1:14" ht="12.75">
      <c r="A126" s="265"/>
      <c r="B126" s="255"/>
      <c r="C126" s="206"/>
      <c r="D126" s="206"/>
      <c r="E126" s="206"/>
      <c r="F126" s="206"/>
      <c r="G126" s="108"/>
      <c r="H126" s="108"/>
      <c r="I126" s="143"/>
      <c r="J126" s="144"/>
      <c r="K126" s="108"/>
      <c r="L126" s="145"/>
      <c r="M126" s="292"/>
      <c r="N126" s="51"/>
    </row>
    <row r="127" spans="1:14" ht="12.75">
      <c r="A127" s="64"/>
      <c r="B127" s="266">
        <f>eelarve!E35</f>
        <v>0</v>
      </c>
      <c r="C127" s="266">
        <f>eelarve!F35</f>
        <v>0</v>
      </c>
      <c r="D127" s="266">
        <f>eelarve!G35</f>
        <v>0</v>
      </c>
      <c r="E127" s="266">
        <f>eelarve!H35</f>
        <v>0</v>
      </c>
      <c r="F127" s="266">
        <f>eelarve!I35</f>
        <v>0</v>
      </c>
      <c r="G127" s="271"/>
      <c r="H127" s="272"/>
      <c r="I127" s="272"/>
      <c r="J127" s="272"/>
      <c r="K127" s="272"/>
      <c r="L127" s="273"/>
      <c r="M127" s="280">
        <f>B127-C129-D129-E129-F129</f>
        <v>0</v>
      </c>
      <c r="N127" s="51"/>
    </row>
    <row r="128" spans="1:14" ht="4.5" customHeight="1">
      <c r="A128" s="262">
        <f>eelarve!A35</f>
        <v>0</v>
      </c>
      <c r="B128" s="267"/>
      <c r="C128" s="267"/>
      <c r="D128" s="267"/>
      <c r="E128" s="267"/>
      <c r="F128" s="267"/>
      <c r="G128" s="274"/>
      <c r="H128" s="275"/>
      <c r="I128" s="275"/>
      <c r="J128" s="275"/>
      <c r="K128" s="275"/>
      <c r="L128" s="276"/>
      <c r="M128" s="281"/>
      <c r="N128" s="51"/>
    </row>
    <row r="129" spans="1:14" ht="20.25" customHeight="1">
      <c r="A129" s="262"/>
      <c r="B129" s="253"/>
      <c r="C129" s="66">
        <f>SUM(C130:C137)</f>
        <v>0</v>
      </c>
      <c r="D129" s="66">
        <f>SUM(D130:D137)</f>
        <v>0</v>
      </c>
      <c r="E129" s="66">
        <f>SUM(E130:E137)</f>
        <v>0</v>
      </c>
      <c r="F129" s="66">
        <f>SUM(F130:F137)</f>
        <v>0</v>
      </c>
      <c r="G129" s="277"/>
      <c r="H129" s="278"/>
      <c r="I129" s="278"/>
      <c r="J129" s="278"/>
      <c r="K129" s="278"/>
      <c r="L129" s="279"/>
      <c r="M129" s="282"/>
      <c r="N129" s="51"/>
    </row>
    <row r="130" spans="1:14" ht="12.75">
      <c r="A130" s="263"/>
      <c r="B130" s="254"/>
      <c r="C130" s="101"/>
      <c r="D130" s="101"/>
      <c r="E130" s="101"/>
      <c r="F130" s="101"/>
      <c r="G130" s="103"/>
      <c r="H130" s="138"/>
      <c r="I130" s="139"/>
      <c r="J130" s="140"/>
      <c r="K130" s="103"/>
      <c r="L130" s="104"/>
      <c r="M130" s="290"/>
      <c r="N130" s="51"/>
    </row>
    <row r="131" spans="1:14" ht="12.75">
      <c r="A131" s="263"/>
      <c r="B131" s="254"/>
      <c r="C131" s="101"/>
      <c r="D131" s="101"/>
      <c r="E131" s="101"/>
      <c r="F131" s="101"/>
      <c r="G131" s="103"/>
      <c r="H131" s="138"/>
      <c r="I131" s="139"/>
      <c r="J131" s="140"/>
      <c r="K131" s="103"/>
      <c r="L131" s="104"/>
      <c r="M131" s="291"/>
      <c r="N131" s="51"/>
    </row>
    <row r="132" spans="1:14" ht="12.75">
      <c r="A132" s="263"/>
      <c r="B132" s="254"/>
      <c r="C132" s="101"/>
      <c r="D132" s="101"/>
      <c r="E132" s="101"/>
      <c r="F132" s="101"/>
      <c r="G132" s="106"/>
      <c r="H132" s="106"/>
      <c r="I132" s="141"/>
      <c r="J132" s="142"/>
      <c r="K132" s="106"/>
      <c r="L132" s="104"/>
      <c r="M132" s="291"/>
      <c r="N132" s="51"/>
    </row>
    <row r="133" spans="1:14" ht="12.75">
      <c r="A133" s="263"/>
      <c r="B133" s="254"/>
      <c r="C133" s="101"/>
      <c r="D133" s="101"/>
      <c r="E133" s="101"/>
      <c r="F133" s="101"/>
      <c r="G133" s="106"/>
      <c r="H133" s="106"/>
      <c r="I133" s="141"/>
      <c r="J133" s="142"/>
      <c r="K133" s="106"/>
      <c r="L133" s="104"/>
      <c r="M133" s="291"/>
      <c r="N133" s="51"/>
    </row>
    <row r="134" spans="1:14" ht="12.75">
      <c r="A134" s="264"/>
      <c r="B134" s="254"/>
      <c r="C134" s="101"/>
      <c r="D134" s="101"/>
      <c r="E134" s="101"/>
      <c r="F134" s="101"/>
      <c r="G134" s="106"/>
      <c r="H134" s="106"/>
      <c r="I134" s="141"/>
      <c r="J134" s="142"/>
      <c r="K134" s="106"/>
      <c r="L134" s="104"/>
      <c r="M134" s="291"/>
      <c r="N134" s="51"/>
    </row>
    <row r="135" spans="1:14" ht="12.75">
      <c r="A135" s="264"/>
      <c r="B135" s="254"/>
      <c r="C135" s="101"/>
      <c r="D135" s="101"/>
      <c r="E135" s="101"/>
      <c r="F135" s="101"/>
      <c r="G135" s="106"/>
      <c r="H135" s="106"/>
      <c r="I135" s="141"/>
      <c r="J135" s="142"/>
      <c r="K135" s="106"/>
      <c r="L135" s="104"/>
      <c r="M135" s="291"/>
      <c r="N135" s="51"/>
    </row>
    <row r="136" spans="1:14" ht="12.75">
      <c r="A136" s="264"/>
      <c r="B136" s="254"/>
      <c r="C136" s="101"/>
      <c r="D136" s="101"/>
      <c r="E136" s="101"/>
      <c r="F136" s="101"/>
      <c r="G136" s="106"/>
      <c r="H136" s="106"/>
      <c r="I136" s="141"/>
      <c r="J136" s="142"/>
      <c r="K136" s="106"/>
      <c r="L136" s="104"/>
      <c r="M136" s="291"/>
      <c r="N136" s="51"/>
    </row>
    <row r="137" spans="1:14" ht="12.75">
      <c r="A137" s="265"/>
      <c r="B137" s="255"/>
      <c r="C137" s="206"/>
      <c r="D137" s="206"/>
      <c r="E137" s="206"/>
      <c r="F137" s="206"/>
      <c r="G137" s="108"/>
      <c r="H137" s="108"/>
      <c r="I137" s="143"/>
      <c r="J137" s="144"/>
      <c r="K137" s="108"/>
      <c r="L137" s="145"/>
      <c r="M137" s="292"/>
      <c r="N137" s="51"/>
    </row>
    <row r="138" spans="1:14" ht="12.75">
      <c r="A138" s="51"/>
      <c r="B138" s="67"/>
      <c r="C138" s="67"/>
      <c r="D138" s="67"/>
      <c r="E138" s="67"/>
      <c r="F138" s="67"/>
      <c r="G138" s="67"/>
      <c r="H138" s="67"/>
      <c r="I138" s="67"/>
      <c r="J138" s="88"/>
      <c r="K138" s="67"/>
      <c r="L138" s="67"/>
      <c r="M138" s="67"/>
      <c r="N138" s="51"/>
    </row>
  </sheetData>
  <sheetProtection password="CA1D" sheet="1" insertRows="0"/>
  <mergeCells count="113">
    <mergeCell ref="K2:L2"/>
    <mergeCell ref="M127:M129"/>
    <mergeCell ref="A128:A137"/>
    <mergeCell ref="B129:B137"/>
    <mergeCell ref="M130:M137"/>
    <mergeCell ref="M117:M119"/>
    <mergeCell ref="A118:A126"/>
    <mergeCell ref="B119:B126"/>
    <mergeCell ref="M120:M126"/>
    <mergeCell ref="B127:B128"/>
    <mergeCell ref="C127:C128"/>
    <mergeCell ref="D127:D128"/>
    <mergeCell ref="E127:E128"/>
    <mergeCell ref="F127:F128"/>
    <mergeCell ref="G127:L129"/>
    <mergeCell ref="M107:M109"/>
    <mergeCell ref="A108:A116"/>
    <mergeCell ref="B109:B116"/>
    <mergeCell ref="M110:M116"/>
    <mergeCell ref="B117:B118"/>
    <mergeCell ref="C117:C118"/>
    <mergeCell ref="D117:D118"/>
    <mergeCell ref="E117:E118"/>
    <mergeCell ref="F117:F118"/>
    <mergeCell ref="G117:L119"/>
    <mergeCell ref="M97:M99"/>
    <mergeCell ref="A98:A106"/>
    <mergeCell ref="B99:B106"/>
    <mergeCell ref="M100:M106"/>
    <mergeCell ref="B107:B108"/>
    <mergeCell ref="C107:C108"/>
    <mergeCell ref="D107:D108"/>
    <mergeCell ref="E107:E108"/>
    <mergeCell ref="F107:F108"/>
    <mergeCell ref="G107:L109"/>
    <mergeCell ref="M83:M85"/>
    <mergeCell ref="A84:A96"/>
    <mergeCell ref="B85:B96"/>
    <mergeCell ref="M86:M96"/>
    <mergeCell ref="B97:B98"/>
    <mergeCell ref="C97:C98"/>
    <mergeCell ref="D97:D98"/>
    <mergeCell ref="E97:E98"/>
    <mergeCell ref="F97:F98"/>
    <mergeCell ref="G97:L99"/>
    <mergeCell ref="M69:M71"/>
    <mergeCell ref="A70:A82"/>
    <mergeCell ref="B71:B82"/>
    <mergeCell ref="M72:M82"/>
    <mergeCell ref="B83:B84"/>
    <mergeCell ref="C83:C84"/>
    <mergeCell ref="D83:D84"/>
    <mergeCell ref="E83:E84"/>
    <mergeCell ref="F83:F84"/>
    <mergeCell ref="G83:L85"/>
    <mergeCell ref="M54:M56"/>
    <mergeCell ref="A55:A68"/>
    <mergeCell ref="B56:B68"/>
    <mergeCell ref="M57:M68"/>
    <mergeCell ref="B69:B70"/>
    <mergeCell ref="C69:C70"/>
    <mergeCell ref="D69:D70"/>
    <mergeCell ref="E69:E70"/>
    <mergeCell ref="F69:F70"/>
    <mergeCell ref="G69:L71"/>
    <mergeCell ref="M39:M41"/>
    <mergeCell ref="A40:A53"/>
    <mergeCell ref="B41:B53"/>
    <mergeCell ref="M42:M53"/>
    <mergeCell ref="B54:B55"/>
    <mergeCell ref="C54:C55"/>
    <mergeCell ref="D54:D55"/>
    <mergeCell ref="E54:E55"/>
    <mergeCell ref="F54:F55"/>
    <mergeCell ref="G54:L56"/>
    <mergeCell ref="M24:M26"/>
    <mergeCell ref="A25:A38"/>
    <mergeCell ref="B26:B38"/>
    <mergeCell ref="M27:M38"/>
    <mergeCell ref="B39:B40"/>
    <mergeCell ref="C39:C40"/>
    <mergeCell ref="D39:D40"/>
    <mergeCell ref="E39:E40"/>
    <mergeCell ref="F39:F40"/>
    <mergeCell ref="G39:L41"/>
    <mergeCell ref="M9:M11"/>
    <mergeCell ref="A10:A23"/>
    <mergeCell ref="B11:B23"/>
    <mergeCell ref="M12:M23"/>
    <mergeCell ref="B24:B25"/>
    <mergeCell ref="C24:C25"/>
    <mergeCell ref="D24:D25"/>
    <mergeCell ref="E24:E25"/>
    <mergeCell ref="F24:F25"/>
    <mergeCell ref="G24:L26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01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D97" sqref="D97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5">
      <c r="A2" s="52" t="s">
        <v>108</v>
      </c>
      <c r="B2" s="48"/>
      <c r="C2" s="48"/>
      <c r="D2" s="48"/>
      <c r="E2" s="48"/>
      <c r="F2" s="48"/>
      <c r="G2" s="48"/>
      <c r="H2" s="48"/>
      <c r="I2" s="49"/>
      <c r="J2" s="284" t="str">
        <f>'1. Tööjõukulud'!J2:J3</f>
        <v>KÜSK projekti tunnus (objekt,kulukoht) toetuse saaja raamatupidamisdokumentidel:</v>
      </c>
      <c r="K2" s="285" t="s">
        <v>33</v>
      </c>
      <c r="L2" s="285"/>
      <c r="M2" s="72">
        <f>'1. Tööjõukulud'!M2</f>
        <v>0</v>
      </c>
      <c r="N2" s="51"/>
    </row>
    <row r="3" spans="1:14" ht="16.5" customHeight="1">
      <c r="A3" s="68" t="s">
        <v>27</v>
      </c>
      <c r="B3" s="204">
        <f>eelarve!E36</f>
        <v>0</v>
      </c>
      <c r="C3" s="204">
        <f>eelarve!F36</f>
        <v>0</v>
      </c>
      <c r="D3" s="204">
        <f>eelarve!G36</f>
        <v>0</v>
      </c>
      <c r="E3" s="204">
        <f>eelarve!H36</f>
        <v>0</v>
      </c>
      <c r="F3" s="204">
        <f>eelarve!I36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C11+C26+C40+C54+C67+C80+C92</f>
        <v>0</v>
      </c>
      <c r="D4" s="205">
        <f>D11+D26+D40+D54+D67+D80+D92</f>
        <v>0</v>
      </c>
      <c r="E4" s="205">
        <f>E11+E26+E40+E54+E67+E80+E92</f>
        <v>0</v>
      </c>
      <c r="F4" s="205">
        <f>F11+F26+F40+F54+F67+F80+F92</f>
        <v>0</v>
      </c>
      <c r="G4" s="56"/>
      <c r="H4" s="56"/>
      <c r="I4" s="57"/>
      <c r="J4" s="90">
        <f>'1. Tööjõukulud'!J4</f>
        <v>0</v>
      </c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48"/>
      <c r="N5" s="51"/>
    </row>
    <row r="6" spans="1:14" s="44" customFormat="1" ht="17.25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86" t="s">
        <v>26</v>
      </c>
      <c r="N6" s="61"/>
    </row>
    <row r="7" spans="1:14" s="44" customFormat="1" ht="15.75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tr">
        <f>'1. Tööjõukulud'!K7:K8</f>
        <v>Dokumendi reg.number taotleja raamatu-pidamises</v>
      </c>
      <c r="L7" s="238" t="str">
        <f>'1. Tööjõukulud'!L7:L8</f>
        <v>Pangaarvelt tasumise kuupäev</v>
      </c>
      <c r="M7" s="287"/>
      <c r="N7" s="61"/>
    </row>
    <row r="8" spans="1:14" ht="48.75" customHeight="1">
      <c r="A8" s="245"/>
      <c r="B8" s="242"/>
      <c r="C8" s="62" t="s">
        <v>5</v>
      </c>
      <c r="D8" s="62" t="s">
        <v>24</v>
      </c>
      <c r="E8" s="63" t="s">
        <v>23</v>
      </c>
      <c r="F8" s="63" t="s">
        <v>25</v>
      </c>
      <c r="G8" s="250"/>
      <c r="H8" s="252"/>
      <c r="I8" s="250"/>
      <c r="J8" s="235"/>
      <c r="K8" s="237"/>
      <c r="L8" s="239"/>
      <c r="M8" s="288"/>
      <c r="N8" s="51"/>
    </row>
    <row r="9" spans="1:14" ht="12.75">
      <c r="A9" s="64"/>
      <c r="B9" s="266">
        <f>eelarve!E37</f>
        <v>0</v>
      </c>
      <c r="C9" s="266">
        <f>eelarve!F37</f>
        <v>0</v>
      </c>
      <c r="D9" s="266">
        <f>eelarve!G37</f>
        <v>0</v>
      </c>
      <c r="E9" s="266">
        <f>eelarve!H37</f>
        <v>0</v>
      </c>
      <c r="F9" s="266">
        <f>eelarve!I37</f>
        <v>0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5.25" customHeight="1">
      <c r="A10" s="262" t="str">
        <f>eelarve!A37</f>
        <v>3.1.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5" customHeight="1">
      <c r="A11" s="262"/>
      <c r="B11" s="253"/>
      <c r="C11" s="66">
        <f>SUM(C12:C23)</f>
        <v>0</v>
      </c>
      <c r="D11" s="66">
        <f>SUM(D12:D23)</f>
        <v>0</v>
      </c>
      <c r="E11" s="66">
        <f>SUM(E12:E23)</f>
        <v>0</v>
      </c>
      <c r="F11" s="66">
        <f>SUM(F12:F23)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90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91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06"/>
      <c r="I14" s="141"/>
      <c r="J14" s="142"/>
      <c r="K14" s="106"/>
      <c r="L14" s="104"/>
      <c r="M14" s="291"/>
      <c r="N14" s="51"/>
    </row>
    <row r="15" spans="1:14" ht="12.75">
      <c r="A15" s="263"/>
      <c r="B15" s="254"/>
      <c r="C15" s="101"/>
      <c r="D15" s="101"/>
      <c r="E15" s="101"/>
      <c r="F15" s="101"/>
      <c r="G15" s="106"/>
      <c r="H15" s="106"/>
      <c r="I15" s="141"/>
      <c r="J15" s="142"/>
      <c r="K15" s="106"/>
      <c r="L15" s="104"/>
      <c r="M15" s="291"/>
      <c r="N15" s="51"/>
    </row>
    <row r="16" spans="1:14" ht="12.75">
      <c r="A16" s="263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91"/>
      <c r="N16" s="51"/>
    </row>
    <row r="17" spans="1:14" ht="12.75">
      <c r="A17" s="264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91"/>
      <c r="N17" s="51"/>
    </row>
    <row r="18" spans="1:14" ht="12.75">
      <c r="A18" s="264"/>
      <c r="B18" s="254"/>
      <c r="C18" s="101"/>
      <c r="D18" s="101"/>
      <c r="E18" s="101"/>
      <c r="F18" s="101"/>
      <c r="G18" s="106"/>
      <c r="H18" s="106"/>
      <c r="I18" s="141"/>
      <c r="J18" s="142"/>
      <c r="K18" s="106"/>
      <c r="L18" s="104"/>
      <c r="M18" s="291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38"/>
      <c r="I19" s="141"/>
      <c r="J19" s="142"/>
      <c r="K19" s="106"/>
      <c r="L19" s="104"/>
      <c r="M19" s="291"/>
      <c r="N19" s="51"/>
    </row>
    <row r="20" spans="1:14" ht="12.75">
      <c r="A20" s="264"/>
      <c r="B20" s="254"/>
      <c r="C20" s="101"/>
      <c r="D20" s="101"/>
      <c r="E20" s="101"/>
      <c r="F20" s="101"/>
      <c r="G20" s="106"/>
      <c r="H20" s="106"/>
      <c r="I20" s="141"/>
      <c r="J20" s="142"/>
      <c r="K20" s="106"/>
      <c r="L20" s="104"/>
      <c r="M20" s="291"/>
      <c r="N20" s="51"/>
    </row>
    <row r="21" spans="1:14" ht="12.75">
      <c r="A21" s="264"/>
      <c r="B21" s="254"/>
      <c r="C21" s="101"/>
      <c r="D21" s="101"/>
      <c r="E21" s="101"/>
      <c r="F21" s="101"/>
      <c r="G21" s="106"/>
      <c r="H21" s="106"/>
      <c r="I21" s="141"/>
      <c r="J21" s="142"/>
      <c r="K21" s="106"/>
      <c r="L21" s="104"/>
      <c r="M21" s="291"/>
      <c r="N21" s="51"/>
    </row>
    <row r="22" spans="1:14" ht="12.75">
      <c r="A22" s="264"/>
      <c r="B22" s="254"/>
      <c r="C22" s="101"/>
      <c r="D22" s="101"/>
      <c r="E22" s="101"/>
      <c r="F22" s="101"/>
      <c r="G22" s="106"/>
      <c r="H22" s="106"/>
      <c r="I22" s="141"/>
      <c r="J22" s="142"/>
      <c r="K22" s="106"/>
      <c r="L22" s="104"/>
      <c r="M22" s="291"/>
      <c r="N22" s="51"/>
    </row>
    <row r="23" spans="1:14" ht="12.75">
      <c r="A23" s="265"/>
      <c r="B23" s="255"/>
      <c r="C23" s="206"/>
      <c r="D23" s="206"/>
      <c r="E23" s="206"/>
      <c r="F23" s="206"/>
      <c r="G23" s="108"/>
      <c r="H23" s="108"/>
      <c r="I23" s="143"/>
      <c r="J23" s="144"/>
      <c r="K23" s="108"/>
      <c r="L23" s="145"/>
      <c r="M23" s="292"/>
      <c r="N23" s="51"/>
    </row>
    <row r="24" spans="1:14" ht="12.75">
      <c r="A24" s="64"/>
      <c r="B24" s="266">
        <f>eelarve!E38</f>
        <v>0</v>
      </c>
      <c r="C24" s="266">
        <f>eelarve!F38</f>
        <v>0</v>
      </c>
      <c r="D24" s="266">
        <f>eelarve!G38</f>
        <v>0</v>
      </c>
      <c r="E24" s="266">
        <f>eelarve!H38</f>
        <v>0</v>
      </c>
      <c r="F24" s="266">
        <f>eelarve!I38</f>
        <v>0</v>
      </c>
      <c r="G24" s="271"/>
      <c r="H24" s="272"/>
      <c r="I24" s="272"/>
      <c r="J24" s="272"/>
      <c r="K24" s="272"/>
      <c r="L24" s="273"/>
      <c r="M24" s="280">
        <f>B24-C26-D26-E26-F26</f>
        <v>0</v>
      </c>
      <c r="N24" s="51"/>
    </row>
    <row r="25" spans="1:14" ht="5.25" customHeight="1">
      <c r="A25" s="262" t="str">
        <f>eelarve!A38</f>
        <v>3.2.</v>
      </c>
      <c r="B25" s="267"/>
      <c r="C25" s="267"/>
      <c r="D25" s="267"/>
      <c r="E25" s="267"/>
      <c r="F25" s="267"/>
      <c r="G25" s="274"/>
      <c r="H25" s="275"/>
      <c r="I25" s="275"/>
      <c r="J25" s="275"/>
      <c r="K25" s="275"/>
      <c r="L25" s="276"/>
      <c r="M25" s="281"/>
      <c r="N25" s="51"/>
    </row>
    <row r="26" spans="1:14" ht="17.25" customHeight="1">
      <c r="A26" s="262"/>
      <c r="B26" s="253"/>
      <c r="C26" s="66">
        <f>SUM(C27:C37)</f>
        <v>0</v>
      </c>
      <c r="D26" s="66">
        <f>SUM(D27:D37)</f>
        <v>0</v>
      </c>
      <c r="E26" s="66">
        <f>SUM(E27:E37)</f>
        <v>0</v>
      </c>
      <c r="F26" s="66">
        <f>SUM(F27:F37)</f>
        <v>0</v>
      </c>
      <c r="G26" s="277"/>
      <c r="H26" s="278"/>
      <c r="I26" s="278"/>
      <c r="J26" s="278"/>
      <c r="K26" s="278"/>
      <c r="L26" s="279"/>
      <c r="M26" s="282"/>
      <c r="N26" s="51"/>
    </row>
    <row r="27" spans="1:14" ht="12.75">
      <c r="A27" s="263"/>
      <c r="B27" s="254"/>
      <c r="C27" s="101"/>
      <c r="D27" s="101"/>
      <c r="E27" s="101"/>
      <c r="F27" s="101"/>
      <c r="G27" s="103"/>
      <c r="H27" s="138"/>
      <c r="I27" s="139"/>
      <c r="J27" s="140"/>
      <c r="K27" s="103"/>
      <c r="L27" s="104"/>
      <c r="M27" s="290"/>
      <c r="N27" s="51"/>
    </row>
    <row r="28" spans="1:14" ht="12.75">
      <c r="A28" s="263"/>
      <c r="B28" s="254"/>
      <c r="C28" s="101"/>
      <c r="D28" s="101"/>
      <c r="E28" s="101"/>
      <c r="F28" s="101"/>
      <c r="G28" s="103"/>
      <c r="H28" s="138"/>
      <c r="I28" s="139"/>
      <c r="J28" s="140"/>
      <c r="K28" s="103"/>
      <c r="L28" s="104"/>
      <c r="M28" s="291"/>
      <c r="N28" s="51"/>
    </row>
    <row r="29" spans="1:14" ht="12.75">
      <c r="A29" s="263"/>
      <c r="B29" s="254"/>
      <c r="C29" s="101"/>
      <c r="D29" s="101"/>
      <c r="E29" s="101"/>
      <c r="F29" s="101"/>
      <c r="G29" s="106"/>
      <c r="H29" s="106"/>
      <c r="I29" s="141"/>
      <c r="J29" s="142"/>
      <c r="K29" s="106"/>
      <c r="L29" s="104"/>
      <c r="M29" s="291"/>
      <c r="N29" s="51"/>
    </row>
    <row r="30" spans="1:14" ht="12.75">
      <c r="A30" s="263"/>
      <c r="B30" s="254"/>
      <c r="C30" s="101"/>
      <c r="D30" s="101"/>
      <c r="E30" s="101"/>
      <c r="F30" s="101"/>
      <c r="G30" s="106"/>
      <c r="H30" s="106"/>
      <c r="I30" s="141"/>
      <c r="J30" s="142"/>
      <c r="K30" s="106"/>
      <c r="L30" s="104"/>
      <c r="M30" s="291"/>
      <c r="N30" s="51"/>
    </row>
    <row r="31" spans="1:14" ht="12.75">
      <c r="A31" s="263"/>
      <c r="B31" s="254"/>
      <c r="C31" s="101"/>
      <c r="D31" s="101"/>
      <c r="E31" s="101"/>
      <c r="F31" s="101"/>
      <c r="G31" s="106"/>
      <c r="H31" s="106"/>
      <c r="I31" s="141"/>
      <c r="J31" s="142"/>
      <c r="K31" s="106"/>
      <c r="L31" s="104"/>
      <c r="M31" s="291"/>
      <c r="N31" s="51"/>
    </row>
    <row r="32" spans="1:14" ht="12.75">
      <c r="A32" s="263"/>
      <c r="B32" s="254"/>
      <c r="C32" s="101"/>
      <c r="D32" s="101"/>
      <c r="E32" s="101"/>
      <c r="F32" s="101"/>
      <c r="G32" s="106"/>
      <c r="H32" s="106"/>
      <c r="I32" s="141"/>
      <c r="J32" s="142"/>
      <c r="K32" s="106"/>
      <c r="L32" s="104"/>
      <c r="M32" s="291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41"/>
      <c r="J33" s="142"/>
      <c r="K33" s="106"/>
      <c r="L33" s="104"/>
      <c r="M33" s="291"/>
      <c r="N33" s="51"/>
    </row>
    <row r="34" spans="1:14" ht="12.75">
      <c r="A34" s="264"/>
      <c r="B34" s="254"/>
      <c r="C34" s="101"/>
      <c r="D34" s="101"/>
      <c r="E34" s="101"/>
      <c r="F34" s="101"/>
      <c r="G34" s="106"/>
      <c r="H34" s="106"/>
      <c r="I34" s="141"/>
      <c r="J34" s="142"/>
      <c r="K34" s="106"/>
      <c r="L34" s="104"/>
      <c r="M34" s="291"/>
      <c r="N34" s="51"/>
    </row>
    <row r="35" spans="1:14" ht="12.75">
      <c r="A35" s="264"/>
      <c r="B35" s="254"/>
      <c r="C35" s="101"/>
      <c r="D35" s="101"/>
      <c r="E35" s="101"/>
      <c r="F35" s="101"/>
      <c r="G35" s="106"/>
      <c r="H35" s="106"/>
      <c r="I35" s="141"/>
      <c r="J35" s="142"/>
      <c r="K35" s="106"/>
      <c r="L35" s="104"/>
      <c r="M35" s="291"/>
      <c r="N35" s="51"/>
    </row>
    <row r="36" spans="1:14" ht="12.75">
      <c r="A36" s="264"/>
      <c r="B36" s="254"/>
      <c r="C36" s="101"/>
      <c r="D36" s="101"/>
      <c r="E36" s="101"/>
      <c r="F36" s="101"/>
      <c r="G36" s="106"/>
      <c r="H36" s="106"/>
      <c r="I36" s="141"/>
      <c r="J36" s="142"/>
      <c r="K36" s="106"/>
      <c r="L36" s="104"/>
      <c r="M36" s="291"/>
      <c r="N36" s="51"/>
    </row>
    <row r="37" spans="1:14" ht="12.75">
      <c r="A37" s="265"/>
      <c r="B37" s="255"/>
      <c r="C37" s="206"/>
      <c r="D37" s="206"/>
      <c r="E37" s="206"/>
      <c r="F37" s="206"/>
      <c r="G37" s="108"/>
      <c r="H37" s="108"/>
      <c r="I37" s="143"/>
      <c r="J37" s="144"/>
      <c r="K37" s="108"/>
      <c r="L37" s="145"/>
      <c r="M37" s="292"/>
      <c r="N37" s="51"/>
    </row>
    <row r="38" spans="1:14" ht="12.75">
      <c r="A38" s="64"/>
      <c r="B38" s="266">
        <f>eelarve!E39</f>
        <v>0</v>
      </c>
      <c r="C38" s="266">
        <f>eelarve!F39</f>
        <v>0</v>
      </c>
      <c r="D38" s="266">
        <f>eelarve!G39</f>
        <v>0</v>
      </c>
      <c r="E38" s="266">
        <f>eelarve!H39</f>
        <v>0</v>
      </c>
      <c r="F38" s="266">
        <f>eelarve!I39</f>
        <v>0</v>
      </c>
      <c r="G38" s="271"/>
      <c r="H38" s="272"/>
      <c r="I38" s="272"/>
      <c r="J38" s="272"/>
      <c r="K38" s="272"/>
      <c r="L38" s="273"/>
      <c r="M38" s="280">
        <f>B38-C40-D40-E40-F40</f>
        <v>0</v>
      </c>
      <c r="N38" s="51"/>
    </row>
    <row r="39" spans="1:14" ht="6" customHeight="1">
      <c r="A39" s="262">
        <f>eelarve!A39</f>
        <v>0</v>
      </c>
      <c r="B39" s="267"/>
      <c r="C39" s="267"/>
      <c r="D39" s="267"/>
      <c r="E39" s="267"/>
      <c r="F39" s="267"/>
      <c r="G39" s="274"/>
      <c r="H39" s="275"/>
      <c r="I39" s="275"/>
      <c r="J39" s="275"/>
      <c r="K39" s="275"/>
      <c r="L39" s="276"/>
      <c r="M39" s="281"/>
      <c r="N39" s="51"/>
    </row>
    <row r="40" spans="1:14" ht="18" customHeight="1">
      <c r="A40" s="262"/>
      <c r="B40" s="253"/>
      <c r="C40" s="66">
        <f>SUM(C41:C51)</f>
        <v>0</v>
      </c>
      <c r="D40" s="66">
        <f>SUM(D41:D51)</f>
        <v>0</v>
      </c>
      <c r="E40" s="66">
        <f>SUM(E41:E51)</f>
        <v>0</v>
      </c>
      <c r="F40" s="66">
        <f>SUM(F41:F51)</f>
        <v>0</v>
      </c>
      <c r="G40" s="277"/>
      <c r="H40" s="278"/>
      <c r="I40" s="278"/>
      <c r="J40" s="278"/>
      <c r="K40" s="278"/>
      <c r="L40" s="279"/>
      <c r="M40" s="282"/>
      <c r="N40" s="51"/>
    </row>
    <row r="41" spans="1:14" ht="12.75">
      <c r="A41" s="263"/>
      <c r="B41" s="254"/>
      <c r="C41" s="101"/>
      <c r="D41" s="101"/>
      <c r="E41" s="101"/>
      <c r="F41" s="101"/>
      <c r="G41" s="103"/>
      <c r="H41" s="138"/>
      <c r="I41" s="139"/>
      <c r="J41" s="140"/>
      <c r="K41" s="103"/>
      <c r="L41" s="104"/>
      <c r="M41" s="290"/>
      <c r="N41" s="51"/>
    </row>
    <row r="42" spans="1:14" ht="12.75">
      <c r="A42" s="263"/>
      <c r="B42" s="254"/>
      <c r="C42" s="101"/>
      <c r="D42" s="101"/>
      <c r="E42" s="101"/>
      <c r="F42" s="101"/>
      <c r="G42" s="103"/>
      <c r="H42" s="138"/>
      <c r="I42" s="139"/>
      <c r="J42" s="140"/>
      <c r="K42" s="103"/>
      <c r="L42" s="104"/>
      <c r="M42" s="291"/>
      <c r="N42" s="51"/>
    </row>
    <row r="43" spans="1:14" ht="12.75">
      <c r="A43" s="263"/>
      <c r="B43" s="254"/>
      <c r="C43" s="101"/>
      <c r="D43" s="101"/>
      <c r="E43" s="101"/>
      <c r="F43" s="101"/>
      <c r="G43" s="106"/>
      <c r="H43" s="106"/>
      <c r="I43" s="141"/>
      <c r="J43" s="142"/>
      <c r="K43" s="106"/>
      <c r="L43" s="104"/>
      <c r="M43" s="291"/>
      <c r="N43" s="51"/>
    </row>
    <row r="44" spans="1:14" ht="12.75">
      <c r="A44" s="263"/>
      <c r="B44" s="254"/>
      <c r="C44" s="101"/>
      <c r="D44" s="101"/>
      <c r="E44" s="101"/>
      <c r="F44" s="101"/>
      <c r="G44" s="106"/>
      <c r="H44" s="106"/>
      <c r="I44" s="141"/>
      <c r="J44" s="142"/>
      <c r="K44" s="106"/>
      <c r="L44" s="104"/>
      <c r="M44" s="291"/>
      <c r="N44" s="51"/>
    </row>
    <row r="45" spans="1:14" ht="12.75">
      <c r="A45" s="264"/>
      <c r="B45" s="254"/>
      <c r="C45" s="101"/>
      <c r="D45" s="101"/>
      <c r="E45" s="101"/>
      <c r="F45" s="101"/>
      <c r="G45" s="106"/>
      <c r="H45" s="106"/>
      <c r="I45" s="141"/>
      <c r="J45" s="142"/>
      <c r="K45" s="106"/>
      <c r="L45" s="104"/>
      <c r="M45" s="291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41"/>
      <c r="J46" s="142"/>
      <c r="K46" s="106"/>
      <c r="L46" s="104"/>
      <c r="M46" s="291"/>
      <c r="N46" s="51"/>
    </row>
    <row r="47" spans="1:14" ht="12.75">
      <c r="A47" s="264"/>
      <c r="B47" s="254"/>
      <c r="C47" s="101"/>
      <c r="D47" s="101"/>
      <c r="E47" s="101"/>
      <c r="F47" s="101"/>
      <c r="G47" s="106"/>
      <c r="H47" s="106"/>
      <c r="I47" s="141"/>
      <c r="J47" s="142"/>
      <c r="K47" s="106"/>
      <c r="L47" s="104"/>
      <c r="M47" s="291"/>
      <c r="N47" s="51"/>
    </row>
    <row r="48" spans="1:14" ht="12.75">
      <c r="A48" s="264"/>
      <c r="B48" s="254"/>
      <c r="C48" s="101"/>
      <c r="D48" s="101"/>
      <c r="E48" s="101"/>
      <c r="F48" s="101"/>
      <c r="G48" s="106"/>
      <c r="H48" s="106"/>
      <c r="I48" s="141"/>
      <c r="J48" s="142"/>
      <c r="K48" s="106"/>
      <c r="L48" s="104"/>
      <c r="M48" s="291"/>
      <c r="N48" s="51"/>
    </row>
    <row r="49" spans="1:14" ht="12.75">
      <c r="A49" s="264"/>
      <c r="B49" s="254"/>
      <c r="C49" s="101"/>
      <c r="D49" s="101"/>
      <c r="E49" s="101"/>
      <c r="F49" s="101"/>
      <c r="G49" s="106"/>
      <c r="H49" s="106"/>
      <c r="I49" s="141"/>
      <c r="J49" s="142"/>
      <c r="K49" s="106"/>
      <c r="L49" s="104"/>
      <c r="M49" s="291"/>
      <c r="N49" s="51"/>
    </row>
    <row r="50" spans="1:14" ht="12.75">
      <c r="A50" s="264"/>
      <c r="B50" s="254"/>
      <c r="C50" s="101"/>
      <c r="D50" s="101"/>
      <c r="E50" s="101"/>
      <c r="F50" s="101"/>
      <c r="G50" s="106"/>
      <c r="H50" s="106"/>
      <c r="I50" s="141"/>
      <c r="J50" s="142"/>
      <c r="K50" s="106"/>
      <c r="L50" s="104"/>
      <c r="M50" s="291"/>
      <c r="N50" s="51"/>
    </row>
    <row r="51" spans="1:14" ht="12.75">
      <c r="A51" s="265"/>
      <c r="B51" s="255"/>
      <c r="C51" s="206"/>
      <c r="D51" s="206"/>
      <c r="E51" s="206"/>
      <c r="F51" s="206"/>
      <c r="G51" s="108"/>
      <c r="H51" s="108"/>
      <c r="I51" s="143"/>
      <c r="J51" s="144"/>
      <c r="K51" s="108"/>
      <c r="L51" s="145"/>
      <c r="M51" s="292"/>
      <c r="N51" s="51"/>
    </row>
    <row r="52" spans="1:14" ht="12.75">
      <c r="A52" s="64"/>
      <c r="B52" s="266">
        <f>eelarve!E40</f>
        <v>0</v>
      </c>
      <c r="C52" s="266">
        <f>eelarve!F40</f>
        <v>0</v>
      </c>
      <c r="D52" s="266">
        <f>eelarve!G40</f>
        <v>0</v>
      </c>
      <c r="E52" s="266">
        <f>eelarve!H40</f>
        <v>0</v>
      </c>
      <c r="F52" s="266">
        <f>eelarve!I40</f>
        <v>0</v>
      </c>
      <c r="G52" s="271"/>
      <c r="H52" s="272"/>
      <c r="I52" s="272"/>
      <c r="J52" s="272"/>
      <c r="K52" s="272"/>
      <c r="L52" s="273"/>
      <c r="M52" s="280">
        <f>B52-C54-D54-E54-F54</f>
        <v>0</v>
      </c>
      <c r="N52" s="51"/>
    </row>
    <row r="53" spans="1:14" ht="4.5" customHeight="1">
      <c r="A53" s="293">
        <f>eelarve!A40</f>
        <v>0</v>
      </c>
      <c r="B53" s="267"/>
      <c r="C53" s="267"/>
      <c r="D53" s="267"/>
      <c r="E53" s="267"/>
      <c r="F53" s="267"/>
      <c r="G53" s="274"/>
      <c r="H53" s="275"/>
      <c r="I53" s="275"/>
      <c r="J53" s="275"/>
      <c r="K53" s="275"/>
      <c r="L53" s="276"/>
      <c r="M53" s="281"/>
      <c r="N53" s="51"/>
    </row>
    <row r="54" spans="1:14" ht="17.25" customHeight="1">
      <c r="A54" s="293"/>
      <c r="B54" s="253"/>
      <c r="C54" s="66">
        <f>SUM(C55:C64)</f>
        <v>0</v>
      </c>
      <c r="D54" s="66">
        <f>SUM(D55:D64)</f>
        <v>0</v>
      </c>
      <c r="E54" s="66">
        <f>SUM(E55:E64)</f>
        <v>0</v>
      </c>
      <c r="F54" s="66">
        <f>SUM(F55:F64)</f>
        <v>0</v>
      </c>
      <c r="G54" s="277"/>
      <c r="H54" s="278"/>
      <c r="I54" s="278"/>
      <c r="J54" s="278"/>
      <c r="K54" s="278"/>
      <c r="L54" s="279"/>
      <c r="M54" s="282"/>
      <c r="N54" s="51"/>
    </row>
    <row r="55" spans="1:14" ht="12.75">
      <c r="A55" s="294"/>
      <c r="B55" s="254"/>
      <c r="C55" s="101"/>
      <c r="D55" s="101"/>
      <c r="E55" s="101"/>
      <c r="F55" s="101"/>
      <c r="G55" s="103"/>
      <c r="H55" s="138"/>
      <c r="I55" s="139"/>
      <c r="J55" s="140"/>
      <c r="K55" s="103"/>
      <c r="L55" s="104"/>
      <c r="M55" s="290"/>
      <c r="N55" s="51"/>
    </row>
    <row r="56" spans="1:14" ht="12.75">
      <c r="A56" s="294"/>
      <c r="B56" s="254"/>
      <c r="C56" s="101"/>
      <c r="D56" s="101"/>
      <c r="E56" s="101"/>
      <c r="F56" s="101"/>
      <c r="G56" s="103"/>
      <c r="H56" s="138"/>
      <c r="I56" s="139"/>
      <c r="J56" s="140"/>
      <c r="K56" s="103"/>
      <c r="L56" s="104"/>
      <c r="M56" s="291"/>
      <c r="N56" s="51"/>
    </row>
    <row r="57" spans="1:14" ht="12.75">
      <c r="A57" s="294"/>
      <c r="B57" s="254"/>
      <c r="C57" s="101"/>
      <c r="D57" s="101"/>
      <c r="E57" s="101"/>
      <c r="F57" s="101"/>
      <c r="G57" s="106"/>
      <c r="H57" s="106"/>
      <c r="I57" s="141"/>
      <c r="J57" s="142"/>
      <c r="K57" s="106"/>
      <c r="L57" s="104"/>
      <c r="M57" s="291"/>
      <c r="N57" s="51"/>
    </row>
    <row r="58" spans="1:14" ht="12.75">
      <c r="A58" s="295"/>
      <c r="B58" s="254"/>
      <c r="C58" s="101"/>
      <c r="D58" s="101"/>
      <c r="E58" s="101"/>
      <c r="F58" s="101"/>
      <c r="G58" s="106"/>
      <c r="H58" s="106"/>
      <c r="I58" s="141"/>
      <c r="J58" s="142"/>
      <c r="K58" s="106"/>
      <c r="L58" s="104"/>
      <c r="M58" s="291"/>
      <c r="N58" s="51"/>
    </row>
    <row r="59" spans="1:14" ht="12.75">
      <c r="A59" s="295"/>
      <c r="B59" s="254"/>
      <c r="C59" s="101"/>
      <c r="D59" s="101"/>
      <c r="E59" s="101"/>
      <c r="F59" s="101"/>
      <c r="G59" s="106"/>
      <c r="H59" s="106"/>
      <c r="I59" s="141"/>
      <c r="J59" s="142"/>
      <c r="K59" s="106"/>
      <c r="L59" s="104"/>
      <c r="M59" s="291"/>
      <c r="N59" s="51"/>
    </row>
    <row r="60" spans="1:14" ht="12.75">
      <c r="A60" s="295"/>
      <c r="B60" s="254"/>
      <c r="C60" s="101"/>
      <c r="D60" s="101"/>
      <c r="E60" s="101"/>
      <c r="F60" s="101"/>
      <c r="G60" s="106"/>
      <c r="H60" s="106"/>
      <c r="I60" s="141"/>
      <c r="J60" s="142"/>
      <c r="K60" s="106"/>
      <c r="L60" s="104"/>
      <c r="M60" s="291"/>
      <c r="N60" s="51"/>
    </row>
    <row r="61" spans="1:14" ht="12.75">
      <c r="A61" s="295"/>
      <c r="B61" s="254"/>
      <c r="C61" s="101"/>
      <c r="D61" s="101"/>
      <c r="E61" s="101"/>
      <c r="F61" s="101"/>
      <c r="G61" s="106"/>
      <c r="H61" s="106"/>
      <c r="I61" s="141"/>
      <c r="J61" s="142"/>
      <c r="K61" s="106"/>
      <c r="L61" s="104"/>
      <c r="M61" s="291"/>
      <c r="N61" s="51"/>
    </row>
    <row r="62" spans="1:14" ht="12.75">
      <c r="A62" s="295"/>
      <c r="B62" s="254"/>
      <c r="C62" s="101"/>
      <c r="D62" s="101"/>
      <c r="E62" s="101"/>
      <c r="F62" s="101"/>
      <c r="G62" s="106"/>
      <c r="H62" s="106"/>
      <c r="I62" s="141"/>
      <c r="J62" s="142"/>
      <c r="K62" s="106"/>
      <c r="L62" s="104"/>
      <c r="M62" s="291"/>
      <c r="N62" s="51"/>
    </row>
    <row r="63" spans="1:14" ht="12.75">
      <c r="A63" s="295"/>
      <c r="B63" s="254"/>
      <c r="C63" s="101"/>
      <c r="D63" s="101"/>
      <c r="E63" s="101"/>
      <c r="F63" s="101"/>
      <c r="G63" s="106"/>
      <c r="H63" s="106"/>
      <c r="I63" s="141"/>
      <c r="J63" s="142"/>
      <c r="K63" s="106"/>
      <c r="L63" s="104"/>
      <c r="M63" s="291"/>
      <c r="N63" s="51"/>
    </row>
    <row r="64" spans="1:14" ht="12.75">
      <c r="A64" s="296"/>
      <c r="B64" s="255"/>
      <c r="C64" s="206"/>
      <c r="D64" s="206"/>
      <c r="E64" s="206"/>
      <c r="F64" s="206"/>
      <c r="G64" s="108"/>
      <c r="H64" s="108"/>
      <c r="I64" s="143"/>
      <c r="J64" s="144"/>
      <c r="K64" s="108"/>
      <c r="L64" s="145"/>
      <c r="M64" s="292"/>
      <c r="N64" s="51"/>
    </row>
    <row r="65" spans="1:14" ht="12.75">
      <c r="A65" s="64"/>
      <c r="B65" s="266">
        <f>eelarve!E41</f>
        <v>0</v>
      </c>
      <c r="C65" s="266">
        <f>eelarve!F41</f>
        <v>0</v>
      </c>
      <c r="D65" s="266">
        <f>eelarve!G41</f>
        <v>0</v>
      </c>
      <c r="E65" s="266">
        <f>eelarve!H41</f>
        <v>0</v>
      </c>
      <c r="F65" s="266">
        <f>eelarve!I41</f>
        <v>0</v>
      </c>
      <c r="G65" s="271"/>
      <c r="H65" s="272"/>
      <c r="I65" s="272"/>
      <c r="J65" s="272"/>
      <c r="K65" s="272"/>
      <c r="L65" s="273"/>
      <c r="M65" s="280">
        <f>B65-C67-D67-E67-F67</f>
        <v>0</v>
      </c>
      <c r="N65" s="51"/>
    </row>
    <row r="66" spans="1:14" ht="4.5" customHeight="1">
      <c r="A66" s="262">
        <f>eelarve!A41</f>
        <v>0</v>
      </c>
      <c r="B66" s="267"/>
      <c r="C66" s="267"/>
      <c r="D66" s="267"/>
      <c r="E66" s="267"/>
      <c r="F66" s="267"/>
      <c r="G66" s="274"/>
      <c r="H66" s="275"/>
      <c r="I66" s="275"/>
      <c r="J66" s="275"/>
      <c r="K66" s="275"/>
      <c r="L66" s="276"/>
      <c r="M66" s="281"/>
      <c r="N66" s="51"/>
    </row>
    <row r="67" spans="1:14" ht="18.75" customHeight="1">
      <c r="A67" s="262"/>
      <c r="B67" s="253"/>
      <c r="C67" s="66">
        <f>SUM(C68:C77)</f>
        <v>0</v>
      </c>
      <c r="D67" s="66">
        <f>SUM(D68:D77)</f>
        <v>0</v>
      </c>
      <c r="E67" s="66">
        <f>SUM(E68:E77)</f>
        <v>0</v>
      </c>
      <c r="F67" s="66">
        <f>SUM(F68:F77)</f>
        <v>0</v>
      </c>
      <c r="G67" s="277"/>
      <c r="H67" s="278"/>
      <c r="I67" s="278"/>
      <c r="J67" s="278"/>
      <c r="K67" s="278"/>
      <c r="L67" s="279"/>
      <c r="M67" s="282"/>
      <c r="N67" s="51"/>
    </row>
    <row r="68" spans="1:14" ht="12.75">
      <c r="A68" s="263"/>
      <c r="B68" s="254"/>
      <c r="C68" s="101"/>
      <c r="D68" s="101"/>
      <c r="E68" s="101"/>
      <c r="F68" s="101"/>
      <c r="G68" s="103"/>
      <c r="H68" s="138"/>
      <c r="I68" s="139"/>
      <c r="J68" s="140"/>
      <c r="K68" s="103"/>
      <c r="L68" s="104"/>
      <c r="M68" s="290"/>
      <c r="N68" s="51"/>
    </row>
    <row r="69" spans="1:14" ht="12.75">
      <c r="A69" s="263"/>
      <c r="B69" s="254"/>
      <c r="C69" s="101"/>
      <c r="D69" s="101"/>
      <c r="E69" s="101"/>
      <c r="F69" s="101"/>
      <c r="G69" s="103"/>
      <c r="H69" s="138"/>
      <c r="I69" s="139"/>
      <c r="J69" s="140"/>
      <c r="K69" s="103"/>
      <c r="L69" s="104"/>
      <c r="M69" s="291"/>
      <c r="N69" s="51"/>
    </row>
    <row r="70" spans="1:14" ht="12.75">
      <c r="A70" s="263"/>
      <c r="B70" s="254"/>
      <c r="C70" s="101"/>
      <c r="D70" s="101"/>
      <c r="E70" s="101"/>
      <c r="F70" s="101"/>
      <c r="G70" s="106"/>
      <c r="H70" s="106"/>
      <c r="I70" s="141"/>
      <c r="J70" s="142"/>
      <c r="K70" s="106"/>
      <c r="L70" s="104"/>
      <c r="M70" s="291"/>
      <c r="N70" s="51"/>
    </row>
    <row r="71" spans="1:14" ht="12.75">
      <c r="A71" s="264"/>
      <c r="B71" s="254"/>
      <c r="C71" s="101"/>
      <c r="D71" s="101"/>
      <c r="E71" s="101"/>
      <c r="F71" s="101"/>
      <c r="G71" s="106"/>
      <c r="H71" s="106"/>
      <c r="I71" s="141"/>
      <c r="J71" s="142"/>
      <c r="K71" s="106"/>
      <c r="L71" s="104"/>
      <c r="M71" s="291"/>
      <c r="N71" s="51"/>
    </row>
    <row r="72" spans="1:14" ht="12.75">
      <c r="A72" s="264"/>
      <c r="B72" s="254"/>
      <c r="C72" s="101"/>
      <c r="D72" s="101"/>
      <c r="E72" s="101"/>
      <c r="F72" s="101"/>
      <c r="G72" s="106"/>
      <c r="H72" s="106"/>
      <c r="I72" s="141"/>
      <c r="J72" s="142"/>
      <c r="K72" s="106"/>
      <c r="L72" s="104"/>
      <c r="M72" s="291"/>
      <c r="N72" s="51"/>
    </row>
    <row r="73" spans="1:14" ht="12.75">
      <c r="A73" s="264"/>
      <c r="B73" s="254"/>
      <c r="C73" s="101"/>
      <c r="D73" s="101"/>
      <c r="E73" s="101"/>
      <c r="F73" s="101"/>
      <c r="G73" s="106"/>
      <c r="H73" s="106"/>
      <c r="I73" s="141"/>
      <c r="J73" s="142"/>
      <c r="K73" s="106"/>
      <c r="L73" s="104"/>
      <c r="M73" s="291"/>
      <c r="N73" s="51"/>
    </row>
    <row r="74" spans="1:14" ht="12.75">
      <c r="A74" s="264"/>
      <c r="B74" s="254"/>
      <c r="C74" s="101"/>
      <c r="D74" s="101"/>
      <c r="E74" s="101"/>
      <c r="F74" s="101"/>
      <c r="G74" s="106"/>
      <c r="H74" s="106"/>
      <c r="I74" s="141"/>
      <c r="J74" s="142"/>
      <c r="K74" s="106"/>
      <c r="L74" s="104"/>
      <c r="M74" s="291"/>
      <c r="N74" s="51"/>
    </row>
    <row r="75" spans="1:14" ht="12.75">
      <c r="A75" s="264"/>
      <c r="B75" s="254"/>
      <c r="C75" s="101"/>
      <c r="D75" s="101"/>
      <c r="E75" s="101"/>
      <c r="F75" s="101"/>
      <c r="G75" s="106"/>
      <c r="H75" s="106"/>
      <c r="I75" s="141"/>
      <c r="J75" s="142"/>
      <c r="K75" s="106"/>
      <c r="L75" s="104"/>
      <c r="M75" s="291"/>
      <c r="N75" s="51"/>
    </row>
    <row r="76" spans="1:14" ht="12.75">
      <c r="A76" s="264"/>
      <c r="B76" s="254"/>
      <c r="C76" s="101"/>
      <c r="D76" s="101"/>
      <c r="E76" s="101"/>
      <c r="F76" s="101"/>
      <c r="G76" s="106"/>
      <c r="H76" s="106"/>
      <c r="I76" s="141"/>
      <c r="J76" s="142"/>
      <c r="K76" s="106"/>
      <c r="L76" s="104"/>
      <c r="M76" s="291"/>
      <c r="N76" s="51"/>
    </row>
    <row r="77" spans="1:14" ht="12.75">
      <c r="A77" s="265"/>
      <c r="B77" s="255"/>
      <c r="C77" s="206"/>
      <c r="D77" s="206"/>
      <c r="E77" s="206"/>
      <c r="F77" s="206"/>
      <c r="G77" s="108"/>
      <c r="H77" s="108"/>
      <c r="I77" s="143"/>
      <c r="J77" s="144"/>
      <c r="K77" s="108"/>
      <c r="L77" s="145"/>
      <c r="M77" s="292"/>
      <c r="N77" s="51"/>
    </row>
    <row r="78" spans="1:14" ht="12.75">
      <c r="A78" s="64"/>
      <c r="B78" s="266">
        <f>eelarve!E42</f>
        <v>0</v>
      </c>
      <c r="C78" s="266">
        <f>eelarve!F42</f>
        <v>0</v>
      </c>
      <c r="D78" s="266">
        <f>eelarve!G42</f>
        <v>0</v>
      </c>
      <c r="E78" s="266">
        <f>eelarve!H42</f>
        <v>0</v>
      </c>
      <c r="F78" s="266">
        <f>eelarve!I42</f>
        <v>0</v>
      </c>
      <c r="G78" s="271"/>
      <c r="H78" s="272"/>
      <c r="I78" s="272"/>
      <c r="J78" s="272"/>
      <c r="K78" s="272"/>
      <c r="L78" s="273"/>
      <c r="M78" s="280">
        <f>B78-C80-D80-E80-F80</f>
        <v>0</v>
      </c>
      <c r="N78" s="51"/>
    </row>
    <row r="79" spans="1:14" ht="6" customHeight="1">
      <c r="A79" s="262">
        <f>eelarve!A42</f>
        <v>0</v>
      </c>
      <c r="B79" s="267"/>
      <c r="C79" s="267"/>
      <c r="D79" s="267"/>
      <c r="E79" s="267"/>
      <c r="F79" s="267"/>
      <c r="G79" s="274"/>
      <c r="H79" s="275"/>
      <c r="I79" s="275"/>
      <c r="J79" s="275"/>
      <c r="K79" s="275"/>
      <c r="L79" s="276"/>
      <c r="M79" s="281"/>
      <c r="N79" s="51"/>
    </row>
    <row r="80" spans="1:14" ht="18" customHeight="1">
      <c r="A80" s="262"/>
      <c r="B80" s="253"/>
      <c r="C80" s="66">
        <f>SUM(C81:C89)</f>
        <v>0</v>
      </c>
      <c r="D80" s="66">
        <f>SUM(D81:D89)</f>
        <v>0</v>
      </c>
      <c r="E80" s="66">
        <f>SUM(E81:E89)</f>
        <v>0</v>
      </c>
      <c r="F80" s="66">
        <f>SUM(F81:F89)</f>
        <v>0</v>
      </c>
      <c r="G80" s="277"/>
      <c r="H80" s="278"/>
      <c r="I80" s="278"/>
      <c r="J80" s="278"/>
      <c r="K80" s="278"/>
      <c r="L80" s="279"/>
      <c r="M80" s="282"/>
      <c r="N80" s="51"/>
    </row>
    <row r="81" spans="1:14" ht="12.75">
      <c r="A81" s="263"/>
      <c r="B81" s="254"/>
      <c r="C81" s="101"/>
      <c r="D81" s="101"/>
      <c r="E81" s="101"/>
      <c r="F81" s="101"/>
      <c r="G81" s="103"/>
      <c r="H81" s="138"/>
      <c r="I81" s="139"/>
      <c r="J81" s="140"/>
      <c r="K81" s="103"/>
      <c r="L81" s="104"/>
      <c r="M81" s="290"/>
      <c r="N81" s="51"/>
    </row>
    <row r="82" spans="1:14" ht="12.75">
      <c r="A82" s="263"/>
      <c r="B82" s="254"/>
      <c r="C82" s="101"/>
      <c r="D82" s="101"/>
      <c r="E82" s="101"/>
      <c r="F82" s="101"/>
      <c r="G82" s="103"/>
      <c r="H82" s="138"/>
      <c r="I82" s="139"/>
      <c r="J82" s="140"/>
      <c r="K82" s="103"/>
      <c r="L82" s="104"/>
      <c r="M82" s="291"/>
      <c r="N82" s="51"/>
    </row>
    <row r="83" spans="1:14" ht="12.75">
      <c r="A83" s="264"/>
      <c r="B83" s="254"/>
      <c r="C83" s="101"/>
      <c r="D83" s="101"/>
      <c r="E83" s="101"/>
      <c r="F83" s="101"/>
      <c r="G83" s="106"/>
      <c r="H83" s="106"/>
      <c r="I83" s="141"/>
      <c r="J83" s="142"/>
      <c r="K83" s="106"/>
      <c r="L83" s="104"/>
      <c r="M83" s="291"/>
      <c r="N83" s="51"/>
    </row>
    <row r="84" spans="1:14" ht="12.75">
      <c r="A84" s="264"/>
      <c r="B84" s="254"/>
      <c r="C84" s="101"/>
      <c r="D84" s="101"/>
      <c r="E84" s="101"/>
      <c r="F84" s="101"/>
      <c r="G84" s="106"/>
      <c r="H84" s="106"/>
      <c r="I84" s="141"/>
      <c r="J84" s="142"/>
      <c r="K84" s="106"/>
      <c r="L84" s="104"/>
      <c r="M84" s="291"/>
      <c r="N84" s="51"/>
    </row>
    <row r="85" spans="1:14" ht="12.75">
      <c r="A85" s="264"/>
      <c r="B85" s="254"/>
      <c r="C85" s="101"/>
      <c r="D85" s="101"/>
      <c r="E85" s="101"/>
      <c r="F85" s="101"/>
      <c r="G85" s="106"/>
      <c r="H85" s="106"/>
      <c r="I85" s="141"/>
      <c r="J85" s="142"/>
      <c r="K85" s="106"/>
      <c r="L85" s="104"/>
      <c r="M85" s="291"/>
      <c r="N85" s="51"/>
    </row>
    <row r="86" spans="1:14" ht="12.75">
      <c r="A86" s="264"/>
      <c r="B86" s="254"/>
      <c r="C86" s="101"/>
      <c r="D86" s="101"/>
      <c r="E86" s="101"/>
      <c r="F86" s="101"/>
      <c r="G86" s="106"/>
      <c r="H86" s="106"/>
      <c r="I86" s="141"/>
      <c r="J86" s="142"/>
      <c r="K86" s="106"/>
      <c r="L86" s="104"/>
      <c r="M86" s="291"/>
      <c r="N86" s="51"/>
    </row>
    <row r="87" spans="1:14" ht="12.75">
      <c r="A87" s="264"/>
      <c r="B87" s="254"/>
      <c r="C87" s="101"/>
      <c r="D87" s="101"/>
      <c r="E87" s="101"/>
      <c r="F87" s="101"/>
      <c r="G87" s="106"/>
      <c r="H87" s="106"/>
      <c r="I87" s="141"/>
      <c r="J87" s="142"/>
      <c r="K87" s="106"/>
      <c r="L87" s="104"/>
      <c r="M87" s="291"/>
      <c r="N87" s="51"/>
    </row>
    <row r="88" spans="1:14" ht="12.75">
      <c r="A88" s="264"/>
      <c r="B88" s="254"/>
      <c r="C88" s="101"/>
      <c r="D88" s="101"/>
      <c r="E88" s="101"/>
      <c r="F88" s="101"/>
      <c r="G88" s="106"/>
      <c r="H88" s="106"/>
      <c r="I88" s="141"/>
      <c r="J88" s="142"/>
      <c r="K88" s="106"/>
      <c r="L88" s="104"/>
      <c r="M88" s="291"/>
      <c r="N88" s="51"/>
    </row>
    <row r="89" spans="1:14" ht="12.75">
      <c r="A89" s="265"/>
      <c r="B89" s="255"/>
      <c r="C89" s="206"/>
      <c r="D89" s="206"/>
      <c r="E89" s="206"/>
      <c r="F89" s="206"/>
      <c r="G89" s="108"/>
      <c r="H89" s="108"/>
      <c r="I89" s="143"/>
      <c r="J89" s="144"/>
      <c r="K89" s="108"/>
      <c r="L89" s="145"/>
      <c r="M89" s="292"/>
      <c r="N89" s="51"/>
    </row>
    <row r="90" spans="1:14" ht="12.75">
      <c r="A90" s="64"/>
      <c r="B90" s="266">
        <f>eelarve!E43</f>
        <v>0</v>
      </c>
      <c r="C90" s="266">
        <f>eelarve!F43</f>
        <v>0</v>
      </c>
      <c r="D90" s="266">
        <f>eelarve!G43</f>
        <v>0</v>
      </c>
      <c r="E90" s="266">
        <f>eelarve!H43</f>
        <v>0</v>
      </c>
      <c r="F90" s="266">
        <f>eelarve!I43</f>
        <v>0</v>
      </c>
      <c r="G90" s="271"/>
      <c r="H90" s="272"/>
      <c r="I90" s="272"/>
      <c r="J90" s="272"/>
      <c r="K90" s="272"/>
      <c r="L90" s="273"/>
      <c r="M90" s="280">
        <f>B90-C92-D92-E92-F92</f>
        <v>0</v>
      </c>
      <c r="N90" s="51"/>
    </row>
    <row r="91" spans="1:14" ht="5.25" customHeight="1">
      <c r="A91" s="262">
        <f>eelarve!A43</f>
        <v>0</v>
      </c>
      <c r="B91" s="267"/>
      <c r="C91" s="267"/>
      <c r="D91" s="267"/>
      <c r="E91" s="267"/>
      <c r="F91" s="267"/>
      <c r="G91" s="274"/>
      <c r="H91" s="275"/>
      <c r="I91" s="275"/>
      <c r="J91" s="275"/>
      <c r="K91" s="275"/>
      <c r="L91" s="276"/>
      <c r="M91" s="281"/>
      <c r="N91" s="51"/>
    </row>
    <row r="92" spans="1:14" ht="18" customHeight="1">
      <c r="A92" s="262"/>
      <c r="B92" s="253"/>
      <c r="C92" s="66">
        <f>SUM(C93:C100)</f>
        <v>0</v>
      </c>
      <c r="D92" s="66">
        <f>SUM(D93:D100)</f>
        <v>0</v>
      </c>
      <c r="E92" s="66">
        <f>SUM(E93:E100)</f>
        <v>0</v>
      </c>
      <c r="F92" s="66">
        <f>SUM(F93:F100)</f>
        <v>0</v>
      </c>
      <c r="G92" s="277"/>
      <c r="H92" s="278"/>
      <c r="I92" s="278"/>
      <c r="J92" s="278"/>
      <c r="K92" s="278"/>
      <c r="L92" s="279"/>
      <c r="M92" s="282"/>
      <c r="N92" s="51"/>
    </row>
    <row r="93" spans="1:14" ht="12.75">
      <c r="A93" s="263"/>
      <c r="B93" s="254"/>
      <c r="C93" s="101"/>
      <c r="D93" s="101"/>
      <c r="E93" s="101"/>
      <c r="F93" s="101"/>
      <c r="G93" s="103"/>
      <c r="H93" s="138"/>
      <c r="I93" s="139"/>
      <c r="J93" s="140"/>
      <c r="K93" s="103"/>
      <c r="L93" s="104"/>
      <c r="M93" s="290"/>
      <c r="N93" s="51"/>
    </row>
    <row r="94" spans="1:14" ht="12.75">
      <c r="A94" s="263"/>
      <c r="B94" s="254"/>
      <c r="C94" s="101"/>
      <c r="D94" s="101"/>
      <c r="E94" s="101"/>
      <c r="F94" s="101"/>
      <c r="G94" s="103"/>
      <c r="H94" s="138"/>
      <c r="I94" s="139"/>
      <c r="J94" s="140"/>
      <c r="K94" s="103"/>
      <c r="L94" s="104"/>
      <c r="M94" s="291"/>
      <c r="N94" s="51"/>
    </row>
    <row r="95" spans="1:14" ht="12.75">
      <c r="A95" s="264"/>
      <c r="B95" s="254"/>
      <c r="C95" s="101"/>
      <c r="D95" s="101"/>
      <c r="E95" s="101"/>
      <c r="F95" s="101"/>
      <c r="G95" s="106"/>
      <c r="H95" s="106"/>
      <c r="I95" s="141"/>
      <c r="J95" s="142"/>
      <c r="K95" s="106"/>
      <c r="L95" s="104"/>
      <c r="M95" s="291"/>
      <c r="N95" s="51"/>
    </row>
    <row r="96" spans="1:14" ht="12.75">
      <c r="A96" s="264"/>
      <c r="B96" s="254"/>
      <c r="C96" s="101"/>
      <c r="D96" s="101"/>
      <c r="E96" s="101"/>
      <c r="F96" s="101"/>
      <c r="G96" s="106"/>
      <c r="H96" s="106"/>
      <c r="I96" s="141"/>
      <c r="J96" s="142"/>
      <c r="K96" s="106"/>
      <c r="L96" s="104"/>
      <c r="M96" s="291"/>
      <c r="N96" s="51"/>
    </row>
    <row r="97" spans="1:14" ht="12.75">
      <c r="A97" s="264"/>
      <c r="B97" s="254"/>
      <c r="C97" s="101"/>
      <c r="D97" s="101"/>
      <c r="E97" s="101"/>
      <c r="F97" s="101"/>
      <c r="G97" s="106"/>
      <c r="H97" s="106"/>
      <c r="I97" s="141"/>
      <c r="J97" s="142"/>
      <c r="K97" s="106"/>
      <c r="L97" s="104"/>
      <c r="M97" s="291"/>
      <c r="N97" s="51"/>
    </row>
    <row r="98" spans="1:14" ht="12.75">
      <c r="A98" s="264"/>
      <c r="B98" s="254"/>
      <c r="C98" s="101"/>
      <c r="D98" s="101"/>
      <c r="E98" s="101"/>
      <c r="F98" s="101"/>
      <c r="G98" s="106"/>
      <c r="H98" s="106"/>
      <c r="I98" s="141"/>
      <c r="J98" s="142"/>
      <c r="K98" s="106"/>
      <c r="L98" s="104"/>
      <c r="M98" s="291"/>
      <c r="N98" s="51"/>
    </row>
    <row r="99" spans="1:14" ht="12.75">
      <c r="A99" s="264"/>
      <c r="B99" s="254"/>
      <c r="C99" s="101"/>
      <c r="D99" s="101"/>
      <c r="E99" s="101"/>
      <c r="F99" s="101"/>
      <c r="G99" s="106"/>
      <c r="H99" s="106"/>
      <c r="I99" s="141"/>
      <c r="J99" s="142"/>
      <c r="K99" s="106"/>
      <c r="L99" s="104"/>
      <c r="M99" s="291"/>
      <c r="N99" s="51"/>
    </row>
    <row r="100" spans="1:14" ht="12.75">
      <c r="A100" s="265"/>
      <c r="B100" s="255"/>
      <c r="C100" s="206"/>
      <c r="D100" s="206"/>
      <c r="E100" s="206"/>
      <c r="F100" s="206"/>
      <c r="G100" s="108"/>
      <c r="H100" s="108"/>
      <c r="I100" s="143"/>
      <c r="J100" s="144"/>
      <c r="K100" s="108"/>
      <c r="L100" s="145"/>
      <c r="M100" s="292"/>
      <c r="N100" s="51"/>
    </row>
    <row r="101" spans="1:14" ht="12.75">
      <c r="A101" s="51"/>
      <c r="B101" s="67"/>
      <c r="C101" s="67"/>
      <c r="D101" s="67"/>
      <c r="E101" s="67"/>
      <c r="F101" s="67"/>
      <c r="G101" s="67"/>
      <c r="H101" s="67"/>
      <c r="I101" s="67"/>
      <c r="J101" s="88"/>
      <c r="K101" s="67"/>
      <c r="L101" s="67"/>
      <c r="M101" s="67"/>
      <c r="N101" s="51"/>
    </row>
  </sheetData>
  <sheetProtection password="CA1D" sheet="1" insertRows="0"/>
  <mergeCells count="83">
    <mergeCell ref="K2:L2"/>
    <mergeCell ref="M90:M92"/>
    <mergeCell ref="A91:A100"/>
    <mergeCell ref="B92:B100"/>
    <mergeCell ref="M93:M100"/>
    <mergeCell ref="M78:M80"/>
    <mergeCell ref="A79:A89"/>
    <mergeCell ref="B80:B89"/>
    <mergeCell ref="M81:M89"/>
    <mergeCell ref="B90:B91"/>
    <mergeCell ref="C90:C91"/>
    <mergeCell ref="D90:D91"/>
    <mergeCell ref="E90:E91"/>
    <mergeCell ref="F90:F91"/>
    <mergeCell ref="G90:L92"/>
    <mergeCell ref="M65:M67"/>
    <mergeCell ref="A66:A77"/>
    <mergeCell ref="B67:B77"/>
    <mergeCell ref="M68:M77"/>
    <mergeCell ref="B78:B79"/>
    <mergeCell ref="C78:C79"/>
    <mergeCell ref="D78:D79"/>
    <mergeCell ref="E78:E79"/>
    <mergeCell ref="F78:F79"/>
    <mergeCell ref="G78:L80"/>
    <mergeCell ref="M52:M54"/>
    <mergeCell ref="A53:A64"/>
    <mergeCell ref="B54:B64"/>
    <mergeCell ref="M55:M64"/>
    <mergeCell ref="B65:B66"/>
    <mergeCell ref="C65:C66"/>
    <mergeCell ref="D65:D66"/>
    <mergeCell ref="E65:E66"/>
    <mergeCell ref="F65:F66"/>
    <mergeCell ref="G65:L67"/>
    <mergeCell ref="M38:M40"/>
    <mergeCell ref="A39:A51"/>
    <mergeCell ref="B40:B51"/>
    <mergeCell ref="M41:M51"/>
    <mergeCell ref="B52:B53"/>
    <mergeCell ref="C52:C53"/>
    <mergeCell ref="D52:D53"/>
    <mergeCell ref="E52:E53"/>
    <mergeCell ref="F52:F53"/>
    <mergeCell ref="G52:L54"/>
    <mergeCell ref="M24:M26"/>
    <mergeCell ref="A25:A37"/>
    <mergeCell ref="B26:B37"/>
    <mergeCell ref="M27:M37"/>
    <mergeCell ref="B38:B39"/>
    <mergeCell ref="C38:C39"/>
    <mergeCell ref="D38:D39"/>
    <mergeCell ref="E38:E39"/>
    <mergeCell ref="F38:F39"/>
    <mergeCell ref="G38:L40"/>
    <mergeCell ref="M9:M11"/>
    <mergeCell ref="A10:A23"/>
    <mergeCell ref="B11:B23"/>
    <mergeCell ref="M12:M23"/>
    <mergeCell ref="B24:B25"/>
    <mergeCell ref="C24:C25"/>
    <mergeCell ref="D24:D25"/>
    <mergeCell ref="E24:E25"/>
    <mergeCell ref="F24:F25"/>
    <mergeCell ref="G24:L26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31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124" sqref="D124"/>
    </sheetView>
  </sheetViews>
  <sheetFormatPr defaultColWidth="9.140625" defaultRowHeight="12.75"/>
  <cols>
    <col min="1" max="1" width="16.0039062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1.003906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5">
      <c r="A2" s="52" t="s">
        <v>115</v>
      </c>
      <c r="B2" s="48"/>
      <c r="C2" s="48"/>
      <c r="D2" s="48"/>
      <c r="E2" s="48"/>
      <c r="F2" s="48"/>
      <c r="G2" s="48"/>
      <c r="H2" s="48"/>
      <c r="I2" s="49"/>
      <c r="J2" s="284" t="str">
        <f>'1. Tööjõukulud'!J2:J3</f>
        <v>KÜSK projekti tunnus (objekt,kulukoht) toetuse saaja raamatupidamisdokumentidel:</v>
      </c>
      <c r="K2" s="285" t="s">
        <v>33</v>
      </c>
      <c r="L2" s="285"/>
      <c r="M2" s="72">
        <f>'1. Tööjõukulud'!M2</f>
        <v>0</v>
      </c>
      <c r="N2" s="51"/>
    </row>
    <row r="3" spans="1:14" ht="15" customHeight="1">
      <c r="A3" s="68" t="s">
        <v>27</v>
      </c>
      <c r="B3" s="204">
        <f>eelarve!E44</f>
        <v>0</v>
      </c>
      <c r="C3" s="204">
        <f>eelarve!F44</f>
        <v>0</v>
      </c>
      <c r="D3" s="204">
        <f>eelarve!G44</f>
        <v>0</v>
      </c>
      <c r="E3" s="204">
        <f>eelarve!H44</f>
        <v>0</v>
      </c>
      <c r="F3" s="204">
        <f>eelarve!I44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C11+C25+C39+C52+C66+C77+C89+C99+C110+C121</f>
        <v>0</v>
      </c>
      <c r="D4" s="205">
        <f>D11+D25+D39+D52+D66+D77+D89+D99+D110+D121</f>
        <v>0</v>
      </c>
      <c r="E4" s="205">
        <f>E11+E25+E39+E52+E66+E77+E89+E99+E110+E121</f>
        <v>0</v>
      </c>
      <c r="F4" s="205">
        <f>F11+F25+F39+F52+F66+F77+F89+F99+F110+F121</f>
        <v>0</v>
      </c>
      <c r="G4" s="56"/>
      <c r="H4" s="56"/>
      <c r="I4" s="57"/>
      <c r="J4" s="90">
        <f>'1. Tööjõukulud'!J4</f>
        <v>0</v>
      </c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48"/>
      <c r="N5" s="51"/>
    </row>
    <row r="6" spans="1:14" s="44" customFormat="1" ht="18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86" t="s">
        <v>26</v>
      </c>
      <c r="N6" s="61"/>
    </row>
    <row r="7" spans="1:14" s="44" customFormat="1" ht="18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tr">
        <f>'1. Tööjõukulud'!K7:K8</f>
        <v>Dokumendi reg.number taotleja raamatu-pidamises</v>
      </c>
      <c r="L7" s="289" t="str">
        <f>'1. Tööjõukulud'!L7:L8</f>
        <v>Pangaarvelt tasumise kuupäev</v>
      </c>
      <c r="M7" s="287"/>
      <c r="N7" s="61"/>
    </row>
    <row r="8" spans="1:14" ht="54.75" customHeight="1">
      <c r="A8" s="245"/>
      <c r="B8" s="242"/>
      <c r="C8" s="62" t="s">
        <v>5</v>
      </c>
      <c r="D8" s="62" t="s">
        <v>24</v>
      </c>
      <c r="E8" s="63" t="s">
        <v>23</v>
      </c>
      <c r="F8" s="63" t="s">
        <v>25</v>
      </c>
      <c r="G8" s="250"/>
      <c r="H8" s="252"/>
      <c r="I8" s="250"/>
      <c r="J8" s="235"/>
      <c r="K8" s="237"/>
      <c r="L8" s="239"/>
      <c r="M8" s="288"/>
      <c r="N8" s="51"/>
    </row>
    <row r="9" spans="1:14" ht="12.75">
      <c r="A9" s="64"/>
      <c r="B9" s="266">
        <f>eelarve!E45</f>
        <v>0</v>
      </c>
      <c r="C9" s="266">
        <f>eelarve!F45</f>
        <v>0</v>
      </c>
      <c r="D9" s="266">
        <f>eelarve!G45</f>
        <v>0</v>
      </c>
      <c r="E9" s="266">
        <f>eelarve!H45</f>
        <v>0</v>
      </c>
      <c r="F9" s="266">
        <f>eelarve!I45</f>
        <v>0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3.75" customHeight="1">
      <c r="A10" s="262" t="str">
        <f>eelarve!A45</f>
        <v>4.1.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8" customHeight="1">
      <c r="A11" s="262"/>
      <c r="B11" s="253"/>
      <c r="C11" s="66">
        <f>SUM(C12:C22)</f>
        <v>0</v>
      </c>
      <c r="D11" s="66">
        <f>SUM(D12:D22)</f>
        <v>0</v>
      </c>
      <c r="E11" s="66">
        <f>SUM(E12:E22)</f>
        <v>0</v>
      </c>
      <c r="F11" s="66">
        <f>SUM(F12:F22)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90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91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06"/>
      <c r="I14" s="141"/>
      <c r="J14" s="142"/>
      <c r="K14" s="106"/>
      <c r="L14" s="104"/>
      <c r="M14" s="291"/>
      <c r="N14" s="51"/>
    </row>
    <row r="15" spans="1:14" ht="12.75">
      <c r="A15" s="264"/>
      <c r="B15" s="254"/>
      <c r="C15" s="101"/>
      <c r="D15" s="101"/>
      <c r="E15" s="101"/>
      <c r="F15" s="101"/>
      <c r="G15" s="106"/>
      <c r="H15" s="106"/>
      <c r="I15" s="141"/>
      <c r="J15" s="142"/>
      <c r="K15" s="106"/>
      <c r="L15" s="104"/>
      <c r="M15" s="291"/>
      <c r="N15" s="51"/>
    </row>
    <row r="16" spans="1:14" ht="12.75">
      <c r="A16" s="264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91"/>
      <c r="N16" s="51"/>
    </row>
    <row r="17" spans="1:14" ht="12.75">
      <c r="A17" s="264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91"/>
      <c r="N17" s="51"/>
    </row>
    <row r="18" spans="1:14" ht="12.75">
      <c r="A18" s="264"/>
      <c r="B18" s="254"/>
      <c r="C18" s="101"/>
      <c r="D18" s="101"/>
      <c r="E18" s="101"/>
      <c r="F18" s="101"/>
      <c r="G18" s="106"/>
      <c r="H18" s="106"/>
      <c r="I18" s="141"/>
      <c r="J18" s="142"/>
      <c r="K18" s="106"/>
      <c r="L18" s="104"/>
      <c r="M18" s="291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06"/>
      <c r="I19" s="141"/>
      <c r="J19" s="142"/>
      <c r="K19" s="106"/>
      <c r="L19" s="104"/>
      <c r="M19" s="291"/>
      <c r="N19" s="51"/>
    </row>
    <row r="20" spans="1:14" ht="12.75">
      <c r="A20" s="264"/>
      <c r="B20" s="254"/>
      <c r="C20" s="101"/>
      <c r="D20" s="101"/>
      <c r="E20" s="101"/>
      <c r="F20" s="101"/>
      <c r="G20" s="106"/>
      <c r="H20" s="106"/>
      <c r="I20" s="141"/>
      <c r="J20" s="142"/>
      <c r="K20" s="106"/>
      <c r="L20" s="104"/>
      <c r="M20" s="291"/>
      <c r="N20" s="51"/>
    </row>
    <row r="21" spans="1:14" ht="12.75">
      <c r="A21" s="264"/>
      <c r="B21" s="254"/>
      <c r="C21" s="101"/>
      <c r="D21" s="101"/>
      <c r="E21" s="101"/>
      <c r="F21" s="101"/>
      <c r="G21" s="106"/>
      <c r="H21" s="106"/>
      <c r="I21" s="141"/>
      <c r="J21" s="142"/>
      <c r="K21" s="106"/>
      <c r="L21" s="104"/>
      <c r="M21" s="291"/>
      <c r="N21" s="51"/>
    </row>
    <row r="22" spans="1:14" ht="12.75">
      <c r="A22" s="265"/>
      <c r="B22" s="255"/>
      <c r="C22" s="206"/>
      <c r="D22" s="206"/>
      <c r="E22" s="206"/>
      <c r="F22" s="206"/>
      <c r="G22" s="108"/>
      <c r="H22" s="108"/>
      <c r="I22" s="143"/>
      <c r="J22" s="144"/>
      <c r="K22" s="108"/>
      <c r="L22" s="145"/>
      <c r="M22" s="292"/>
      <c r="N22" s="51"/>
    </row>
    <row r="23" spans="1:14" ht="12.75">
      <c r="A23" s="64"/>
      <c r="B23" s="266">
        <f>eelarve!E46</f>
        <v>0</v>
      </c>
      <c r="C23" s="266">
        <f>eelarve!F46</f>
        <v>0</v>
      </c>
      <c r="D23" s="266">
        <f>eelarve!G46</f>
        <v>0</v>
      </c>
      <c r="E23" s="266">
        <f>eelarve!H46</f>
        <v>0</v>
      </c>
      <c r="F23" s="266">
        <f>eelarve!I46</f>
        <v>0</v>
      </c>
      <c r="G23" s="271"/>
      <c r="H23" s="272"/>
      <c r="I23" s="272"/>
      <c r="J23" s="272"/>
      <c r="K23" s="272"/>
      <c r="L23" s="273"/>
      <c r="M23" s="280">
        <f>B23-C25-D25-E25-F25</f>
        <v>0</v>
      </c>
      <c r="N23" s="51"/>
    </row>
    <row r="24" spans="1:14" ht="3" customHeight="1">
      <c r="A24" s="262" t="str">
        <f>eelarve!A46</f>
        <v>4.2.</v>
      </c>
      <c r="B24" s="267"/>
      <c r="C24" s="267"/>
      <c r="D24" s="267"/>
      <c r="E24" s="267"/>
      <c r="F24" s="267"/>
      <c r="G24" s="274"/>
      <c r="H24" s="275"/>
      <c r="I24" s="275"/>
      <c r="J24" s="275"/>
      <c r="K24" s="275"/>
      <c r="L24" s="276"/>
      <c r="M24" s="281"/>
      <c r="N24" s="51"/>
    </row>
    <row r="25" spans="1:14" ht="16.5" customHeight="1">
      <c r="A25" s="262"/>
      <c r="B25" s="253"/>
      <c r="C25" s="66">
        <f>SUM(C26:C36)</f>
        <v>0</v>
      </c>
      <c r="D25" s="66">
        <f>SUM(D26:D36)</f>
        <v>0</v>
      </c>
      <c r="E25" s="66">
        <f>SUM(E26:E36)</f>
        <v>0</v>
      </c>
      <c r="F25" s="66">
        <f>SUM(F26:F36)</f>
        <v>0</v>
      </c>
      <c r="G25" s="277"/>
      <c r="H25" s="278"/>
      <c r="I25" s="278"/>
      <c r="J25" s="278"/>
      <c r="K25" s="278"/>
      <c r="L25" s="279"/>
      <c r="M25" s="282"/>
      <c r="N25" s="51"/>
    </row>
    <row r="26" spans="1:14" ht="12.75">
      <c r="A26" s="263"/>
      <c r="B26" s="254"/>
      <c r="C26" s="101"/>
      <c r="D26" s="101"/>
      <c r="E26" s="101"/>
      <c r="F26" s="101"/>
      <c r="G26" s="103"/>
      <c r="H26" s="138"/>
      <c r="I26" s="139"/>
      <c r="J26" s="140"/>
      <c r="K26" s="103"/>
      <c r="L26" s="104"/>
      <c r="M26" s="290"/>
      <c r="N26" s="51"/>
    </row>
    <row r="27" spans="1:14" ht="12.75">
      <c r="A27" s="263"/>
      <c r="B27" s="254"/>
      <c r="C27" s="101"/>
      <c r="D27" s="101"/>
      <c r="E27" s="101"/>
      <c r="F27" s="101"/>
      <c r="G27" s="103"/>
      <c r="H27" s="138"/>
      <c r="I27" s="139"/>
      <c r="J27" s="140"/>
      <c r="K27" s="103"/>
      <c r="L27" s="104"/>
      <c r="M27" s="291"/>
      <c r="N27" s="51"/>
    </row>
    <row r="28" spans="1:14" ht="12.75">
      <c r="A28" s="263"/>
      <c r="B28" s="254"/>
      <c r="C28" s="101"/>
      <c r="D28" s="101"/>
      <c r="E28" s="101"/>
      <c r="F28" s="101"/>
      <c r="G28" s="106"/>
      <c r="H28" s="106"/>
      <c r="I28" s="141"/>
      <c r="J28" s="142"/>
      <c r="K28" s="106"/>
      <c r="L28" s="104"/>
      <c r="M28" s="291"/>
      <c r="N28" s="51"/>
    </row>
    <row r="29" spans="1:14" ht="12.75">
      <c r="A29" s="263"/>
      <c r="B29" s="254"/>
      <c r="C29" s="101"/>
      <c r="D29" s="101"/>
      <c r="E29" s="101"/>
      <c r="F29" s="101"/>
      <c r="G29" s="106"/>
      <c r="H29" s="106"/>
      <c r="I29" s="141"/>
      <c r="J29" s="142"/>
      <c r="K29" s="106"/>
      <c r="L29" s="104"/>
      <c r="M29" s="291"/>
      <c r="N29" s="51"/>
    </row>
    <row r="30" spans="1:14" ht="12.75">
      <c r="A30" s="264"/>
      <c r="B30" s="254"/>
      <c r="C30" s="101"/>
      <c r="D30" s="101"/>
      <c r="E30" s="101"/>
      <c r="F30" s="101"/>
      <c r="G30" s="106"/>
      <c r="H30" s="106"/>
      <c r="I30" s="141"/>
      <c r="J30" s="142"/>
      <c r="K30" s="106"/>
      <c r="L30" s="104"/>
      <c r="M30" s="291"/>
      <c r="N30" s="51"/>
    </row>
    <row r="31" spans="1:14" ht="12.75">
      <c r="A31" s="264"/>
      <c r="B31" s="254"/>
      <c r="C31" s="101"/>
      <c r="D31" s="101"/>
      <c r="E31" s="101"/>
      <c r="F31" s="101"/>
      <c r="G31" s="106"/>
      <c r="H31" s="106"/>
      <c r="I31" s="141"/>
      <c r="J31" s="142"/>
      <c r="K31" s="106"/>
      <c r="L31" s="104"/>
      <c r="M31" s="291"/>
      <c r="N31" s="51"/>
    </row>
    <row r="32" spans="1:14" ht="12.75">
      <c r="A32" s="264"/>
      <c r="B32" s="254"/>
      <c r="C32" s="101"/>
      <c r="D32" s="101"/>
      <c r="E32" s="101"/>
      <c r="F32" s="101"/>
      <c r="G32" s="106"/>
      <c r="H32" s="106"/>
      <c r="I32" s="141"/>
      <c r="J32" s="142"/>
      <c r="K32" s="106"/>
      <c r="L32" s="104"/>
      <c r="M32" s="291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41"/>
      <c r="J33" s="142"/>
      <c r="K33" s="106"/>
      <c r="L33" s="104"/>
      <c r="M33" s="291"/>
      <c r="N33" s="51"/>
    </row>
    <row r="34" spans="1:14" ht="12.75">
      <c r="A34" s="264"/>
      <c r="B34" s="254"/>
      <c r="C34" s="101"/>
      <c r="D34" s="101"/>
      <c r="E34" s="101"/>
      <c r="F34" s="101"/>
      <c r="G34" s="106"/>
      <c r="H34" s="106"/>
      <c r="I34" s="141"/>
      <c r="J34" s="142"/>
      <c r="K34" s="106"/>
      <c r="L34" s="104"/>
      <c r="M34" s="291"/>
      <c r="N34" s="51"/>
    </row>
    <row r="35" spans="1:14" ht="12.75">
      <c r="A35" s="264"/>
      <c r="B35" s="254"/>
      <c r="C35" s="101"/>
      <c r="D35" s="101"/>
      <c r="E35" s="101"/>
      <c r="F35" s="101"/>
      <c r="G35" s="106"/>
      <c r="H35" s="106"/>
      <c r="I35" s="141"/>
      <c r="J35" s="142"/>
      <c r="K35" s="106"/>
      <c r="L35" s="104"/>
      <c r="M35" s="291"/>
      <c r="N35" s="51"/>
    </row>
    <row r="36" spans="1:14" ht="12.75">
      <c r="A36" s="265"/>
      <c r="B36" s="255"/>
      <c r="C36" s="206"/>
      <c r="D36" s="206"/>
      <c r="E36" s="206"/>
      <c r="F36" s="206"/>
      <c r="G36" s="108"/>
      <c r="H36" s="108"/>
      <c r="I36" s="143"/>
      <c r="J36" s="144"/>
      <c r="K36" s="108"/>
      <c r="L36" s="145"/>
      <c r="M36" s="292"/>
      <c r="N36" s="51"/>
    </row>
    <row r="37" spans="1:14" ht="12.75">
      <c r="A37" s="64"/>
      <c r="B37" s="266">
        <f>eelarve!E47</f>
        <v>0</v>
      </c>
      <c r="C37" s="266">
        <f>eelarve!F47</f>
        <v>0</v>
      </c>
      <c r="D37" s="266">
        <f>eelarve!G47</f>
        <v>0</v>
      </c>
      <c r="E37" s="266">
        <f>eelarve!H47</f>
        <v>0</v>
      </c>
      <c r="F37" s="266">
        <f>eelarve!I47</f>
        <v>0</v>
      </c>
      <c r="G37" s="271"/>
      <c r="H37" s="272"/>
      <c r="I37" s="272"/>
      <c r="J37" s="272"/>
      <c r="K37" s="272"/>
      <c r="L37" s="273"/>
      <c r="M37" s="280">
        <f>B37-C39-D39-E39-F39</f>
        <v>0</v>
      </c>
      <c r="N37" s="51"/>
    </row>
    <row r="38" spans="1:14" ht="5.25" customHeight="1">
      <c r="A38" s="262">
        <f>eelarve!A47</f>
        <v>0</v>
      </c>
      <c r="B38" s="267"/>
      <c r="C38" s="267"/>
      <c r="D38" s="267"/>
      <c r="E38" s="267"/>
      <c r="F38" s="267"/>
      <c r="G38" s="274"/>
      <c r="H38" s="275"/>
      <c r="I38" s="275"/>
      <c r="J38" s="275"/>
      <c r="K38" s="275"/>
      <c r="L38" s="276"/>
      <c r="M38" s="281"/>
      <c r="N38" s="51"/>
    </row>
    <row r="39" spans="1:14" ht="15.75" customHeight="1">
      <c r="A39" s="262"/>
      <c r="B39" s="253"/>
      <c r="C39" s="66">
        <f>SUM(C40:C49)</f>
        <v>0</v>
      </c>
      <c r="D39" s="66">
        <f>SUM(D40:D49)</f>
        <v>0</v>
      </c>
      <c r="E39" s="66">
        <f>SUM(E40:E49)</f>
        <v>0</v>
      </c>
      <c r="F39" s="66">
        <f>SUM(F40:F49)</f>
        <v>0</v>
      </c>
      <c r="G39" s="277"/>
      <c r="H39" s="278"/>
      <c r="I39" s="278"/>
      <c r="J39" s="278"/>
      <c r="K39" s="278"/>
      <c r="L39" s="279"/>
      <c r="M39" s="282"/>
      <c r="N39" s="51"/>
    </row>
    <row r="40" spans="1:14" ht="12.75">
      <c r="A40" s="263"/>
      <c r="B40" s="254"/>
      <c r="C40" s="101"/>
      <c r="D40" s="101"/>
      <c r="E40" s="101"/>
      <c r="F40" s="101"/>
      <c r="G40" s="103"/>
      <c r="H40" s="138"/>
      <c r="I40" s="139"/>
      <c r="J40" s="140"/>
      <c r="K40" s="103"/>
      <c r="L40" s="104"/>
      <c r="M40" s="290"/>
      <c r="N40" s="51"/>
    </row>
    <row r="41" spans="1:14" ht="12.75">
      <c r="A41" s="263"/>
      <c r="B41" s="254"/>
      <c r="C41" s="101"/>
      <c r="D41" s="101"/>
      <c r="E41" s="101"/>
      <c r="F41" s="101"/>
      <c r="G41" s="103"/>
      <c r="H41" s="138"/>
      <c r="I41" s="139"/>
      <c r="J41" s="140"/>
      <c r="K41" s="103"/>
      <c r="L41" s="104"/>
      <c r="M41" s="291"/>
      <c r="N41" s="51"/>
    </row>
    <row r="42" spans="1:14" ht="12.75">
      <c r="A42" s="263"/>
      <c r="B42" s="254"/>
      <c r="C42" s="101"/>
      <c r="D42" s="101"/>
      <c r="E42" s="101"/>
      <c r="F42" s="101"/>
      <c r="G42" s="106"/>
      <c r="H42" s="106"/>
      <c r="I42" s="141"/>
      <c r="J42" s="142"/>
      <c r="K42" s="106"/>
      <c r="L42" s="104"/>
      <c r="M42" s="291"/>
      <c r="N42" s="51"/>
    </row>
    <row r="43" spans="1:14" ht="12.75">
      <c r="A43" s="264"/>
      <c r="B43" s="254"/>
      <c r="C43" s="101"/>
      <c r="D43" s="101"/>
      <c r="E43" s="101"/>
      <c r="F43" s="101"/>
      <c r="G43" s="106"/>
      <c r="H43" s="106"/>
      <c r="I43" s="141"/>
      <c r="J43" s="142"/>
      <c r="K43" s="106"/>
      <c r="L43" s="104"/>
      <c r="M43" s="291"/>
      <c r="N43" s="51"/>
    </row>
    <row r="44" spans="1:14" ht="12.75">
      <c r="A44" s="264"/>
      <c r="B44" s="254"/>
      <c r="C44" s="101"/>
      <c r="D44" s="101"/>
      <c r="E44" s="101"/>
      <c r="F44" s="101"/>
      <c r="G44" s="106"/>
      <c r="H44" s="106"/>
      <c r="I44" s="141"/>
      <c r="J44" s="142"/>
      <c r="K44" s="106"/>
      <c r="L44" s="104"/>
      <c r="M44" s="291"/>
      <c r="N44" s="51"/>
    </row>
    <row r="45" spans="1:14" ht="12.75">
      <c r="A45" s="264"/>
      <c r="B45" s="254"/>
      <c r="C45" s="101"/>
      <c r="D45" s="101"/>
      <c r="E45" s="101"/>
      <c r="F45" s="101"/>
      <c r="G45" s="106"/>
      <c r="H45" s="106"/>
      <c r="I45" s="141"/>
      <c r="J45" s="142"/>
      <c r="K45" s="106"/>
      <c r="L45" s="104"/>
      <c r="M45" s="291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41"/>
      <c r="J46" s="142"/>
      <c r="K46" s="106"/>
      <c r="L46" s="104"/>
      <c r="M46" s="291"/>
      <c r="N46" s="51"/>
    </row>
    <row r="47" spans="1:14" ht="12.75">
      <c r="A47" s="264"/>
      <c r="B47" s="254"/>
      <c r="C47" s="101"/>
      <c r="D47" s="101"/>
      <c r="E47" s="101"/>
      <c r="F47" s="101"/>
      <c r="G47" s="106"/>
      <c r="H47" s="106"/>
      <c r="I47" s="141"/>
      <c r="J47" s="142"/>
      <c r="K47" s="106"/>
      <c r="L47" s="104"/>
      <c r="M47" s="291"/>
      <c r="N47" s="51"/>
    </row>
    <row r="48" spans="1:14" ht="12.75">
      <c r="A48" s="264"/>
      <c r="B48" s="254"/>
      <c r="C48" s="101"/>
      <c r="D48" s="101"/>
      <c r="E48" s="101"/>
      <c r="F48" s="101"/>
      <c r="G48" s="106"/>
      <c r="H48" s="106"/>
      <c r="I48" s="141"/>
      <c r="J48" s="142"/>
      <c r="K48" s="106"/>
      <c r="L48" s="104"/>
      <c r="M48" s="291"/>
      <c r="N48" s="51"/>
    </row>
    <row r="49" spans="1:14" ht="12.75">
      <c r="A49" s="265"/>
      <c r="B49" s="255"/>
      <c r="C49" s="206"/>
      <c r="D49" s="206"/>
      <c r="E49" s="206"/>
      <c r="F49" s="206"/>
      <c r="G49" s="108"/>
      <c r="H49" s="108"/>
      <c r="I49" s="143"/>
      <c r="J49" s="144"/>
      <c r="K49" s="108"/>
      <c r="L49" s="145"/>
      <c r="M49" s="292"/>
      <c r="N49" s="51"/>
    </row>
    <row r="50" spans="1:14" ht="12.75">
      <c r="A50" s="64"/>
      <c r="B50" s="266">
        <f>eelarve!E48</f>
        <v>0</v>
      </c>
      <c r="C50" s="266">
        <f>eelarve!F48</f>
        <v>0</v>
      </c>
      <c r="D50" s="266">
        <f>eelarve!G48</f>
        <v>0</v>
      </c>
      <c r="E50" s="266">
        <f>eelarve!H48</f>
        <v>0</v>
      </c>
      <c r="F50" s="266">
        <f>eelarve!I48</f>
        <v>0</v>
      </c>
      <c r="G50" s="271"/>
      <c r="H50" s="272"/>
      <c r="I50" s="272"/>
      <c r="J50" s="272"/>
      <c r="K50" s="272"/>
      <c r="L50" s="273"/>
      <c r="M50" s="280">
        <f>B50-C52-D52-E52-F52</f>
        <v>0</v>
      </c>
      <c r="N50" s="51"/>
    </row>
    <row r="51" spans="1:14" ht="3.75" customHeight="1">
      <c r="A51" s="262">
        <f>eelarve!A48</f>
        <v>0</v>
      </c>
      <c r="B51" s="267"/>
      <c r="C51" s="267"/>
      <c r="D51" s="267"/>
      <c r="E51" s="267"/>
      <c r="F51" s="267"/>
      <c r="G51" s="274"/>
      <c r="H51" s="275"/>
      <c r="I51" s="275"/>
      <c r="J51" s="275"/>
      <c r="K51" s="275"/>
      <c r="L51" s="276"/>
      <c r="M51" s="281"/>
      <c r="N51" s="51"/>
    </row>
    <row r="52" spans="1:14" ht="18" customHeight="1">
      <c r="A52" s="262"/>
      <c r="B52" s="253"/>
      <c r="C52" s="66">
        <f>SUM(C53:C63)</f>
        <v>0</v>
      </c>
      <c r="D52" s="66">
        <f>SUM(D53:D63)</f>
        <v>0</v>
      </c>
      <c r="E52" s="66">
        <f>SUM(E53:E63)</f>
        <v>0</v>
      </c>
      <c r="F52" s="66">
        <f>SUM(F53:F63)</f>
        <v>0</v>
      </c>
      <c r="G52" s="277"/>
      <c r="H52" s="278"/>
      <c r="I52" s="278"/>
      <c r="J52" s="278"/>
      <c r="K52" s="278"/>
      <c r="L52" s="279"/>
      <c r="M52" s="282"/>
      <c r="N52" s="51"/>
    </row>
    <row r="53" spans="1:14" ht="12.75">
      <c r="A53" s="263"/>
      <c r="B53" s="254"/>
      <c r="C53" s="101"/>
      <c r="D53" s="101"/>
      <c r="E53" s="101"/>
      <c r="F53" s="101"/>
      <c r="G53" s="103"/>
      <c r="H53" s="138"/>
      <c r="I53" s="139"/>
      <c r="J53" s="140"/>
      <c r="K53" s="103"/>
      <c r="L53" s="104"/>
      <c r="M53" s="290"/>
      <c r="N53" s="51"/>
    </row>
    <row r="54" spans="1:14" ht="12.75">
      <c r="A54" s="263"/>
      <c r="B54" s="254"/>
      <c r="C54" s="101"/>
      <c r="D54" s="101"/>
      <c r="E54" s="101"/>
      <c r="F54" s="101"/>
      <c r="G54" s="103"/>
      <c r="H54" s="138"/>
      <c r="I54" s="139"/>
      <c r="J54" s="140"/>
      <c r="K54" s="103"/>
      <c r="L54" s="104"/>
      <c r="M54" s="291"/>
      <c r="N54" s="51"/>
    </row>
    <row r="55" spans="1:14" ht="12.75">
      <c r="A55" s="263"/>
      <c r="B55" s="254"/>
      <c r="C55" s="101"/>
      <c r="D55" s="101"/>
      <c r="E55" s="101"/>
      <c r="F55" s="101"/>
      <c r="G55" s="106"/>
      <c r="H55" s="106"/>
      <c r="I55" s="141"/>
      <c r="J55" s="142"/>
      <c r="K55" s="106"/>
      <c r="L55" s="104"/>
      <c r="M55" s="291"/>
      <c r="N55" s="51"/>
    </row>
    <row r="56" spans="1:14" ht="12.75">
      <c r="A56" s="264"/>
      <c r="B56" s="254"/>
      <c r="C56" s="101"/>
      <c r="D56" s="101"/>
      <c r="E56" s="101"/>
      <c r="F56" s="101"/>
      <c r="G56" s="106"/>
      <c r="H56" s="106"/>
      <c r="I56" s="141"/>
      <c r="J56" s="142"/>
      <c r="K56" s="106"/>
      <c r="L56" s="104"/>
      <c r="M56" s="291"/>
      <c r="N56" s="51"/>
    </row>
    <row r="57" spans="1:14" ht="12.75">
      <c r="A57" s="264"/>
      <c r="B57" s="254"/>
      <c r="C57" s="101"/>
      <c r="D57" s="101"/>
      <c r="E57" s="101"/>
      <c r="F57" s="101"/>
      <c r="G57" s="106"/>
      <c r="H57" s="106"/>
      <c r="I57" s="141"/>
      <c r="J57" s="142"/>
      <c r="K57" s="106"/>
      <c r="L57" s="104"/>
      <c r="M57" s="291"/>
      <c r="N57" s="51"/>
    </row>
    <row r="58" spans="1:14" ht="12.75">
      <c r="A58" s="264"/>
      <c r="B58" s="254"/>
      <c r="C58" s="101"/>
      <c r="D58" s="101"/>
      <c r="E58" s="101"/>
      <c r="F58" s="101"/>
      <c r="G58" s="106"/>
      <c r="H58" s="106"/>
      <c r="I58" s="141"/>
      <c r="J58" s="142"/>
      <c r="K58" s="106"/>
      <c r="L58" s="104"/>
      <c r="M58" s="291"/>
      <c r="N58" s="51"/>
    </row>
    <row r="59" spans="1:14" ht="12.75">
      <c r="A59" s="264"/>
      <c r="B59" s="254"/>
      <c r="C59" s="101"/>
      <c r="D59" s="101"/>
      <c r="E59" s="101"/>
      <c r="F59" s="101"/>
      <c r="G59" s="106"/>
      <c r="H59" s="106"/>
      <c r="I59" s="141"/>
      <c r="J59" s="142"/>
      <c r="K59" s="106"/>
      <c r="L59" s="104"/>
      <c r="M59" s="291"/>
      <c r="N59" s="51"/>
    </row>
    <row r="60" spans="1:14" ht="12.75">
      <c r="A60" s="264"/>
      <c r="B60" s="254"/>
      <c r="C60" s="101"/>
      <c r="D60" s="101"/>
      <c r="E60" s="101"/>
      <c r="F60" s="101"/>
      <c r="G60" s="106"/>
      <c r="H60" s="106"/>
      <c r="I60" s="141"/>
      <c r="J60" s="142"/>
      <c r="K60" s="106"/>
      <c r="L60" s="104"/>
      <c r="M60" s="291"/>
      <c r="N60" s="51"/>
    </row>
    <row r="61" spans="1:14" ht="12.75">
      <c r="A61" s="264"/>
      <c r="B61" s="254"/>
      <c r="C61" s="101"/>
      <c r="D61" s="101"/>
      <c r="E61" s="101"/>
      <c r="F61" s="101"/>
      <c r="G61" s="106"/>
      <c r="H61" s="106"/>
      <c r="I61" s="141"/>
      <c r="J61" s="142"/>
      <c r="K61" s="106"/>
      <c r="L61" s="104"/>
      <c r="M61" s="291"/>
      <c r="N61" s="51"/>
    </row>
    <row r="62" spans="1:14" ht="12.75">
      <c r="A62" s="264"/>
      <c r="B62" s="254"/>
      <c r="C62" s="101"/>
      <c r="D62" s="101"/>
      <c r="E62" s="101"/>
      <c r="F62" s="101"/>
      <c r="G62" s="106"/>
      <c r="H62" s="106"/>
      <c r="I62" s="141"/>
      <c r="J62" s="142"/>
      <c r="K62" s="106"/>
      <c r="L62" s="104"/>
      <c r="M62" s="291"/>
      <c r="N62" s="51"/>
    </row>
    <row r="63" spans="1:14" ht="12.75">
      <c r="A63" s="265"/>
      <c r="B63" s="255"/>
      <c r="C63" s="206"/>
      <c r="D63" s="206"/>
      <c r="E63" s="206"/>
      <c r="F63" s="206"/>
      <c r="G63" s="108"/>
      <c r="H63" s="108"/>
      <c r="I63" s="143"/>
      <c r="J63" s="144"/>
      <c r="K63" s="108"/>
      <c r="L63" s="145"/>
      <c r="M63" s="292"/>
      <c r="N63" s="51"/>
    </row>
    <row r="64" spans="1:14" ht="12.75">
      <c r="A64" s="64"/>
      <c r="B64" s="266">
        <f>eelarve!E49</f>
        <v>0</v>
      </c>
      <c r="C64" s="266">
        <f>eelarve!F49</f>
        <v>0</v>
      </c>
      <c r="D64" s="266">
        <f>eelarve!G49</f>
        <v>0</v>
      </c>
      <c r="E64" s="266">
        <f>eelarve!H49</f>
        <v>0</v>
      </c>
      <c r="F64" s="266">
        <f>eelarve!I49</f>
        <v>0</v>
      </c>
      <c r="G64" s="271"/>
      <c r="H64" s="272"/>
      <c r="I64" s="272"/>
      <c r="J64" s="272"/>
      <c r="K64" s="272"/>
      <c r="L64" s="273"/>
      <c r="M64" s="280">
        <f>B64-C66-D66-E66-F66</f>
        <v>0</v>
      </c>
      <c r="N64" s="51"/>
    </row>
    <row r="65" spans="1:14" ht="4.5" customHeight="1">
      <c r="A65" s="262">
        <f>eelarve!A49</f>
        <v>0</v>
      </c>
      <c r="B65" s="267"/>
      <c r="C65" s="267"/>
      <c r="D65" s="267"/>
      <c r="E65" s="267"/>
      <c r="F65" s="267"/>
      <c r="G65" s="274"/>
      <c r="H65" s="275"/>
      <c r="I65" s="275"/>
      <c r="J65" s="275"/>
      <c r="K65" s="275"/>
      <c r="L65" s="276"/>
      <c r="M65" s="281"/>
      <c r="N65" s="51"/>
    </row>
    <row r="66" spans="1:14" ht="18.75" customHeight="1">
      <c r="A66" s="262"/>
      <c r="B66" s="253"/>
      <c r="C66" s="66">
        <f>SUM(C67:C74)</f>
        <v>0</v>
      </c>
      <c r="D66" s="66">
        <f>SUM(D67:D74)</f>
        <v>0</v>
      </c>
      <c r="E66" s="66">
        <f>SUM(E67:E74)</f>
        <v>0</v>
      </c>
      <c r="F66" s="66">
        <f>SUM(F67:F74)</f>
        <v>0</v>
      </c>
      <c r="G66" s="277"/>
      <c r="H66" s="278"/>
      <c r="I66" s="278"/>
      <c r="J66" s="278"/>
      <c r="K66" s="278"/>
      <c r="L66" s="279"/>
      <c r="M66" s="282"/>
      <c r="N66" s="51"/>
    </row>
    <row r="67" spans="1:14" ht="12.75">
      <c r="A67" s="263"/>
      <c r="B67" s="254"/>
      <c r="C67" s="101"/>
      <c r="D67" s="101"/>
      <c r="E67" s="101"/>
      <c r="F67" s="101"/>
      <c r="G67" s="103"/>
      <c r="H67" s="138"/>
      <c r="I67" s="139"/>
      <c r="J67" s="140"/>
      <c r="K67" s="103"/>
      <c r="L67" s="104"/>
      <c r="M67" s="290"/>
      <c r="N67" s="51"/>
    </row>
    <row r="68" spans="1:14" ht="12.75">
      <c r="A68" s="263"/>
      <c r="B68" s="254"/>
      <c r="C68" s="101"/>
      <c r="D68" s="101"/>
      <c r="E68" s="101"/>
      <c r="F68" s="101"/>
      <c r="G68" s="103"/>
      <c r="H68" s="138"/>
      <c r="I68" s="139"/>
      <c r="J68" s="140"/>
      <c r="K68" s="103"/>
      <c r="L68" s="104"/>
      <c r="M68" s="291"/>
      <c r="N68" s="51"/>
    </row>
    <row r="69" spans="1:14" ht="12.75">
      <c r="A69" s="264"/>
      <c r="B69" s="254"/>
      <c r="C69" s="101"/>
      <c r="D69" s="101"/>
      <c r="E69" s="101"/>
      <c r="F69" s="101"/>
      <c r="G69" s="106"/>
      <c r="H69" s="106"/>
      <c r="I69" s="141"/>
      <c r="J69" s="142"/>
      <c r="K69" s="106"/>
      <c r="L69" s="104"/>
      <c r="M69" s="291"/>
      <c r="N69" s="51"/>
    </row>
    <row r="70" spans="1:14" ht="12.75">
      <c r="A70" s="264"/>
      <c r="B70" s="254"/>
      <c r="C70" s="101"/>
      <c r="D70" s="101"/>
      <c r="E70" s="101"/>
      <c r="F70" s="101"/>
      <c r="G70" s="106"/>
      <c r="H70" s="106"/>
      <c r="I70" s="141"/>
      <c r="J70" s="142"/>
      <c r="K70" s="106"/>
      <c r="L70" s="104"/>
      <c r="M70" s="291"/>
      <c r="N70" s="51"/>
    </row>
    <row r="71" spans="1:14" ht="12.75">
      <c r="A71" s="264"/>
      <c r="B71" s="254"/>
      <c r="C71" s="101"/>
      <c r="D71" s="101"/>
      <c r="E71" s="101"/>
      <c r="F71" s="101"/>
      <c r="G71" s="106"/>
      <c r="H71" s="106"/>
      <c r="I71" s="141"/>
      <c r="J71" s="142"/>
      <c r="K71" s="106"/>
      <c r="L71" s="104"/>
      <c r="M71" s="291"/>
      <c r="N71" s="51"/>
    </row>
    <row r="72" spans="1:14" ht="12.75">
      <c r="A72" s="264"/>
      <c r="B72" s="254"/>
      <c r="C72" s="101"/>
      <c r="D72" s="101"/>
      <c r="E72" s="101"/>
      <c r="F72" s="101"/>
      <c r="G72" s="106"/>
      <c r="H72" s="106"/>
      <c r="I72" s="141"/>
      <c r="J72" s="142"/>
      <c r="K72" s="106"/>
      <c r="L72" s="104"/>
      <c r="M72" s="291"/>
      <c r="N72" s="51"/>
    </row>
    <row r="73" spans="1:14" ht="12.75">
      <c r="A73" s="264"/>
      <c r="B73" s="254"/>
      <c r="C73" s="101"/>
      <c r="D73" s="101"/>
      <c r="E73" s="101"/>
      <c r="F73" s="101"/>
      <c r="G73" s="106"/>
      <c r="H73" s="106"/>
      <c r="I73" s="141"/>
      <c r="J73" s="142"/>
      <c r="K73" s="106"/>
      <c r="L73" s="104"/>
      <c r="M73" s="291"/>
      <c r="N73" s="51"/>
    </row>
    <row r="74" spans="1:14" ht="12.75">
      <c r="A74" s="265"/>
      <c r="B74" s="255"/>
      <c r="C74" s="206"/>
      <c r="D74" s="206"/>
      <c r="E74" s="206"/>
      <c r="F74" s="206"/>
      <c r="G74" s="108"/>
      <c r="H74" s="108"/>
      <c r="I74" s="143"/>
      <c r="J74" s="144"/>
      <c r="K74" s="108"/>
      <c r="L74" s="145"/>
      <c r="M74" s="292"/>
      <c r="N74" s="51"/>
    </row>
    <row r="75" spans="1:14" ht="12.75">
      <c r="A75" s="64"/>
      <c r="B75" s="266">
        <f>eelarve!E50</f>
        <v>0</v>
      </c>
      <c r="C75" s="266">
        <f>eelarve!F50</f>
        <v>0</v>
      </c>
      <c r="D75" s="266">
        <f>eelarve!G50</f>
        <v>0</v>
      </c>
      <c r="E75" s="266">
        <f>eelarve!H50</f>
        <v>0</v>
      </c>
      <c r="F75" s="266">
        <f>eelarve!I50</f>
        <v>0</v>
      </c>
      <c r="G75" s="271"/>
      <c r="H75" s="272"/>
      <c r="I75" s="272"/>
      <c r="J75" s="272"/>
      <c r="K75" s="272"/>
      <c r="L75" s="273"/>
      <c r="M75" s="280">
        <f>B75-C77-D77-E77-F77</f>
        <v>0</v>
      </c>
      <c r="N75" s="51"/>
    </row>
    <row r="76" spans="1:14" ht="6" customHeight="1">
      <c r="A76" s="262">
        <f>eelarve!A50</f>
        <v>0</v>
      </c>
      <c r="B76" s="267"/>
      <c r="C76" s="267"/>
      <c r="D76" s="267"/>
      <c r="E76" s="267"/>
      <c r="F76" s="267"/>
      <c r="G76" s="274"/>
      <c r="H76" s="275"/>
      <c r="I76" s="275"/>
      <c r="J76" s="275"/>
      <c r="K76" s="275"/>
      <c r="L76" s="276"/>
      <c r="M76" s="281"/>
      <c r="N76" s="51"/>
    </row>
    <row r="77" spans="1:14" ht="16.5" customHeight="1">
      <c r="A77" s="262"/>
      <c r="B77" s="253"/>
      <c r="C77" s="66">
        <f>SUM(C78:C86)</f>
        <v>0</v>
      </c>
      <c r="D77" s="66">
        <f>SUM(D78:D86)</f>
        <v>0</v>
      </c>
      <c r="E77" s="66">
        <f>SUM(E78:E86)</f>
        <v>0</v>
      </c>
      <c r="F77" s="66">
        <f>SUM(F78:F86)</f>
        <v>0</v>
      </c>
      <c r="G77" s="277"/>
      <c r="H77" s="278"/>
      <c r="I77" s="278"/>
      <c r="J77" s="278"/>
      <c r="K77" s="278"/>
      <c r="L77" s="279"/>
      <c r="M77" s="282"/>
      <c r="N77" s="51"/>
    </row>
    <row r="78" spans="1:14" ht="12.75">
      <c r="A78" s="263"/>
      <c r="B78" s="254"/>
      <c r="C78" s="101"/>
      <c r="D78" s="101"/>
      <c r="E78" s="101"/>
      <c r="F78" s="101"/>
      <c r="G78" s="103"/>
      <c r="H78" s="138"/>
      <c r="I78" s="139"/>
      <c r="J78" s="140"/>
      <c r="K78" s="103"/>
      <c r="L78" s="104"/>
      <c r="M78" s="290"/>
      <c r="N78" s="51"/>
    </row>
    <row r="79" spans="1:14" ht="12.75">
      <c r="A79" s="263"/>
      <c r="B79" s="254"/>
      <c r="C79" s="101"/>
      <c r="D79" s="101"/>
      <c r="E79" s="101"/>
      <c r="F79" s="101"/>
      <c r="G79" s="103"/>
      <c r="H79" s="138"/>
      <c r="I79" s="139"/>
      <c r="J79" s="140"/>
      <c r="K79" s="103"/>
      <c r="L79" s="104"/>
      <c r="M79" s="291"/>
      <c r="N79" s="51"/>
    </row>
    <row r="80" spans="1:14" ht="12.75">
      <c r="A80" s="263"/>
      <c r="B80" s="254"/>
      <c r="C80" s="101"/>
      <c r="D80" s="101"/>
      <c r="E80" s="101"/>
      <c r="F80" s="101"/>
      <c r="G80" s="106"/>
      <c r="H80" s="106"/>
      <c r="I80" s="141"/>
      <c r="J80" s="142"/>
      <c r="K80" s="106"/>
      <c r="L80" s="104"/>
      <c r="M80" s="291"/>
      <c r="N80" s="51"/>
    </row>
    <row r="81" spans="1:14" ht="12.75">
      <c r="A81" s="264"/>
      <c r="B81" s="254"/>
      <c r="C81" s="101"/>
      <c r="D81" s="101"/>
      <c r="E81" s="101"/>
      <c r="F81" s="101"/>
      <c r="G81" s="106"/>
      <c r="H81" s="106"/>
      <c r="I81" s="141"/>
      <c r="J81" s="142"/>
      <c r="K81" s="106"/>
      <c r="L81" s="104"/>
      <c r="M81" s="291"/>
      <c r="N81" s="51"/>
    </row>
    <row r="82" spans="1:14" ht="12.75">
      <c r="A82" s="264"/>
      <c r="B82" s="254"/>
      <c r="C82" s="101"/>
      <c r="D82" s="101"/>
      <c r="E82" s="101"/>
      <c r="F82" s="101"/>
      <c r="G82" s="106"/>
      <c r="H82" s="106"/>
      <c r="I82" s="141"/>
      <c r="J82" s="142"/>
      <c r="K82" s="106"/>
      <c r="L82" s="104"/>
      <c r="M82" s="291"/>
      <c r="N82" s="51"/>
    </row>
    <row r="83" spans="1:14" ht="12.75">
      <c r="A83" s="264"/>
      <c r="B83" s="254"/>
      <c r="C83" s="101"/>
      <c r="D83" s="101"/>
      <c r="E83" s="101"/>
      <c r="F83" s="101"/>
      <c r="G83" s="106"/>
      <c r="H83" s="106"/>
      <c r="I83" s="141"/>
      <c r="J83" s="142"/>
      <c r="K83" s="106"/>
      <c r="L83" s="104"/>
      <c r="M83" s="291"/>
      <c r="N83" s="51"/>
    </row>
    <row r="84" spans="1:14" ht="12.75">
      <c r="A84" s="264"/>
      <c r="B84" s="254"/>
      <c r="C84" s="101"/>
      <c r="D84" s="101"/>
      <c r="E84" s="101"/>
      <c r="F84" s="101"/>
      <c r="G84" s="106"/>
      <c r="H84" s="106"/>
      <c r="I84" s="141"/>
      <c r="J84" s="142"/>
      <c r="K84" s="106"/>
      <c r="L84" s="104"/>
      <c r="M84" s="291"/>
      <c r="N84" s="51"/>
    </row>
    <row r="85" spans="1:14" ht="12.75">
      <c r="A85" s="264"/>
      <c r="B85" s="254"/>
      <c r="C85" s="101"/>
      <c r="D85" s="101"/>
      <c r="E85" s="101"/>
      <c r="F85" s="101"/>
      <c r="G85" s="106"/>
      <c r="H85" s="106"/>
      <c r="I85" s="141"/>
      <c r="J85" s="142"/>
      <c r="K85" s="106"/>
      <c r="L85" s="104"/>
      <c r="M85" s="291"/>
      <c r="N85" s="51"/>
    </row>
    <row r="86" spans="1:14" ht="12.75">
      <c r="A86" s="265"/>
      <c r="B86" s="255"/>
      <c r="C86" s="206"/>
      <c r="D86" s="206"/>
      <c r="E86" s="206"/>
      <c r="F86" s="206"/>
      <c r="G86" s="108"/>
      <c r="H86" s="108"/>
      <c r="I86" s="143"/>
      <c r="J86" s="144"/>
      <c r="K86" s="108"/>
      <c r="L86" s="145"/>
      <c r="M86" s="292"/>
      <c r="N86" s="51"/>
    </row>
    <row r="87" spans="1:14" ht="12.75">
      <c r="A87" s="64"/>
      <c r="B87" s="266">
        <f>eelarve!E51</f>
        <v>0</v>
      </c>
      <c r="C87" s="266">
        <f>eelarve!F51</f>
        <v>0</v>
      </c>
      <c r="D87" s="266">
        <f>eelarve!G51</f>
        <v>0</v>
      </c>
      <c r="E87" s="266">
        <f>eelarve!H51</f>
        <v>0</v>
      </c>
      <c r="F87" s="266">
        <f>eelarve!I51</f>
        <v>0</v>
      </c>
      <c r="G87" s="271"/>
      <c r="H87" s="272"/>
      <c r="I87" s="272"/>
      <c r="J87" s="272"/>
      <c r="K87" s="272"/>
      <c r="L87" s="273"/>
      <c r="M87" s="280">
        <f>B87-C89-D89-E89-F89</f>
        <v>0</v>
      </c>
      <c r="N87" s="51"/>
    </row>
    <row r="88" spans="1:14" ht="5.25" customHeight="1">
      <c r="A88" s="262">
        <f>eelarve!A51</f>
        <v>0</v>
      </c>
      <c r="B88" s="267"/>
      <c r="C88" s="267"/>
      <c r="D88" s="267"/>
      <c r="E88" s="267"/>
      <c r="F88" s="267"/>
      <c r="G88" s="274"/>
      <c r="H88" s="275"/>
      <c r="I88" s="275"/>
      <c r="J88" s="275"/>
      <c r="K88" s="275"/>
      <c r="L88" s="276"/>
      <c r="M88" s="281"/>
      <c r="N88" s="51"/>
    </row>
    <row r="89" spans="1:14" ht="18" customHeight="1">
      <c r="A89" s="262"/>
      <c r="B89" s="253"/>
      <c r="C89" s="66">
        <f>SUM(C90:C96)</f>
        <v>0</v>
      </c>
      <c r="D89" s="66">
        <f>SUM(D90:D96)</f>
        <v>0</v>
      </c>
      <c r="E89" s="66">
        <f>SUM(E90:E96)</f>
        <v>0</v>
      </c>
      <c r="F89" s="66">
        <f>SUM(F90:F96)</f>
        <v>0</v>
      </c>
      <c r="G89" s="277"/>
      <c r="H89" s="278"/>
      <c r="I89" s="278"/>
      <c r="J89" s="278"/>
      <c r="K89" s="278"/>
      <c r="L89" s="279"/>
      <c r="M89" s="282"/>
      <c r="N89" s="51"/>
    </row>
    <row r="90" spans="1:14" ht="12.75">
      <c r="A90" s="263"/>
      <c r="B90" s="254"/>
      <c r="C90" s="101"/>
      <c r="D90" s="101"/>
      <c r="E90" s="101"/>
      <c r="F90" s="101"/>
      <c r="G90" s="103"/>
      <c r="H90" s="138"/>
      <c r="I90" s="139"/>
      <c r="J90" s="140"/>
      <c r="K90" s="103"/>
      <c r="L90" s="104"/>
      <c r="M90" s="290"/>
      <c r="N90" s="51"/>
    </row>
    <row r="91" spans="1:14" ht="12.75">
      <c r="A91" s="263"/>
      <c r="B91" s="254"/>
      <c r="C91" s="101"/>
      <c r="D91" s="101"/>
      <c r="E91" s="101"/>
      <c r="F91" s="101"/>
      <c r="G91" s="103"/>
      <c r="H91" s="138"/>
      <c r="I91" s="139"/>
      <c r="J91" s="140"/>
      <c r="K91" s="103"/>
      <c r="L91" s="104"/>
      <c r="M91" s="291"/>
      <c r="N91" s="51"/>
    </row>
    <row r="92" spans="1:14" ht="12.75">
      <c r="A92" s="264"/>
      <c r="B92" s="254"/>
      <c r="C92" s="101"/>
      <c r="D92" s="101"/>
      <c r="E92" s="101"/>
      <c r="F92" s="101"/>
      <c r="G92" s="106"/>
      <c r="H92" s="106"/>
      <c r="I92" s="141"/>
      <c r="J92" s="142"/>
      <c r="K92" s="106"/>
      <c r="L92" s="104"/>
      <c r="M92" s="291"/>
      <c r="N92" s="51"/>
    </row>
    <row r="93" spans="1:14" ht="12.75">
      <c r="A93" s="264"/>
      <c r="B93" s="254"/>
      <c r="C93" s="101"/>
      <c r="D93" s="101"/>
      <c r="E93" s="101"/>
      <c r="F93" s="101"/>
      <c r="G93" s="106"/>
      <c r="H93" s="106"/>
      <c r="I93" s="141"/>
      <c r="J93" s="142"/>
      <c r="K93" s="106"/>
      <c r="L93" s="104"/>
      <c r="M93" s="291"/>
      <c r="N93" s="51"/>
    </row>
    <row r="94" spans="1:14" ht="12.75">
      <c r="A94" s="264"/>
      <c r="B94" s="254"/>
      <c r="C94" s="101"/>
      <c r="D94" s="101"/>
      <c r="E94" s="101"/>
      <c r="F94" s="101"/>
      <c r="G94" s="106"/>
      <c r="H94" s="106"/>
      <c r="I94" s="141"/>
      <c r="J94" s="142"/>
      <c r="K94" s="106"/>
      <c r="L94" s="104"/>
      <c r="M94" s="291"/>
      <c r="N94" s="51"/>
    </row>
    <row r="95" spans="1:14" ht="12.75">
      <c r="A95" s="264"/>
      <c r="B95" s="254"/>
      <c r="C95" s="101"/>
      <c r="D95" s="101"/>
      <c r="E95" s="101"/>
      <c r="F95" s="101"/>
      <c r="G95" s="106"/>
      <c r="H95" s="106"/>
      <c r="I95" s="141"/>
      <c r="J95" s="142"/>
      <c r="K95" s="106"/>
      <c r="L95" s="104"/>
      <c r="M95" s="291"/>
      <c r="N95" s="51"/>
    </row>
    <row r="96" spans="1:14" ht="12.75">
      <c r="A96" s="265"/>
      <c r="B96" s="255"/>
      <c r="C96" s="206"/>
      <c r="D96" s="206"/>
      <c r="E96" s="206"/>
      <c r="F96" s="206"/>
      <c r="G96" s="108"/>
      <c r="H96" s="108"/>
      <c r="I96" s="143"/>
      <c r="J96" s="144"/>
      <c r="K96" s="108"/>
      <c r="L96" s="145"/>
      <c r="M96" s="292"/>
      <c r="N96" s="51"/>
    </row>
    <row r="97" spans="1:14" ht="12.75">
      <c r="A97" s="64"/>
      <c r="B97" s="266">
        <f>eelarve!E52</f>
        <v>0</v>
      </c>
      <c r="C97" s="266">
        <f>eelarve!F52</f>
        <v>0</v>
      </c>
      <c r="D97" s="266">
        <f>eelarve!G52</f>
        <v>0</v>
      </c>
      <c r="E97" s="266">
        <f>eelarve!H52</f>
        <v>0</v>
      </c>
      <c r="F97" s="266">
        <f>eelarve!I52</f>
        <v>0</v>
      </c>
      <c r="G97" s="271"/>
      <c r="H97" s="272"/>
      <c r="I97" s="272"/>
      <c r="J97" s="272"/>
      <c r="K97" s="272"/>
      <c r="L97" s="273"/>
      <c r="M97" s="280">
        <f>B97-C99-D99-E99-F99</f>
        <v>0</v>
      </c>
      <c r="N97" s="51"/>
    </row>
    <row r="98" spans="1:14" ht="3" customHeight="1">
      <c r="A98" s="262">
        <f>eelarve!A52</f>
        <v>0</v>
      </c>
      <c r="B98" s="267"/>
      <c r="C98" s="267"/>
      <c r="D98" s="267"/>
      <c r="E98" s="267"/>
      <c r="F98" s="267"/>
      <c r="G98" s="274"/>
      <c r="H98" s="275"/>
      <c r="I98" s="275"/>
      <c r="J98" s="275"/>
      <c r="K98" s="275"/>
      <c r="L98" s="276"/>
      <c r="M98" s="281"/>
      <c r="N98" s="51"/>
    </row>
    <row r="99" spans="1:14" ht="15.75" customHeight="1">
      <c r="A99" s="262"/>
      <c r="B99" s="253"/>
      <c r="C99" s="66">
        <f>SUM(C100:C107)</f>
        <v>0</v>
      </c>
      <c r="D99" s="66">
        <f>SUM(D100:D107)</f>
        <v>0</v>
      </c>
      <c r="E99" s="66">
        <f>SUM(E100:E107)</f>
        <v>0</v>
      </c>
      <c r="F99" s="66">
        <f>SUM(F100:F107)</f>
        <v>0</v>
      </c>
      <c r="G99" s="277"/>
      <c r="H99" s="278"/>
      <c r="I99" s="278"/>
      <c r="J99" s="278"/>
      <c r="K99" s="278"/>
      <c r="L99" s="279"/>
      <c r="M99" s="282"/>
      <c r="N99" s="51"/>
    </row>
    <row r="100" spans="1:14" ht="12.75">
      <c r="A100" s="263"/>
      <c r="B100" s="254"/>
      <c r="C100" s="101"/>
      <c r="D100" s="101"/>
      <c r="E100" s="101"/>
      <c r="F100" s="101"/>
      <c r="G100" s="103"/>
      <c r="H100" s="138"/>
      <c r="I100" s="139"/>
      <c r="J100" s="140"/>
      <c r="K100" s="103"/>
      <c r="L100" s="104"/>
      <c r="M100" s="290"/>
      <c r="N100" s="51"/>
    </row>
    <row r="101" spans="1:14" ht="12.75">
      <c r="A101" s="263"/>
      <c r="B101" s="254"/>
      <c r="C101" s="101"/>
      <c r="D101" s="101"/>
      <c r="E101" s="101"/>
      <c r="F101" s="101"/>
      <c r="G101" s="103"/>
      <c r="H101" s="138"/>
      <c r="I101" s="139"/>
      <c r="J101" s="140"/>
      <c r="K101" s="103"/>
      <c r="L101" s="104"/>
      <c r="M101" s="291"/>
      <c r="N101" s="51"/>
    </row>
    <row r="102" spans="1:14" ht="12.75">
      <c r="A102" s="264"/>
      <c r="B102" s="254"/>
      <c r="C102" s="101"/>
      <c r="D102" s="101"/>
      <c r="E102" s="101"/>
      <c r="F102" s="101"/>
      <c r="G102" s="106"/>
      <c r="H102" s="106"/>
      <c r="I102" s="141"/>
      <c r="J102" s="142"/>
      <c r="K102" s="106"/>
      <c r="L102" s="104"/>
      <c r="M102" s="291"/>
      <c r="N102" s="51"/>
    </row>
    <row r="103" spans="1:14" ht="12.75">
      <c r="A103" s="264"/>
      <c r="B103" s="254"/>
      <c r="C103" s="101"/>
      <c r="D103" s="101"/>
      <c r="E103" s="101"/>
      <c r="F103" s="101"/>
      <c r="G103" s="106"/>
      <c r="H103" s="106"/>
      <c r="I103" s="141"/>
      <c r="J103" s="142"/>
      <c r="K103" s="106"/>
      <c r="L103" s="104"/>
      <c r="M103" s="291"/>
      <c r="N103" s="51"/>
    </row>
    <row r="104" spans="1:14" ht="12.75">
      <c r="A104" s="264"/>
      <c r="B104" s="254"/>
      <c r="C104" s="101"/>
      <c r="D104" s="101"/>
      <c r="E104" s="101"/>
      <c r="F104" s="101"/>
      <c r="G104" s="106"/>
      <c r="H104" s="106"/>
      <c r="I104" s="141"/>
      <c r="J104" s="142"/>
      <c r="K104" s="106"/>
      <c r="L104" s="104"/>
      <c r="M104" s="291"/>
      <c r="N104" s="51"/>
    </row>
    <row r="105" spans="1:14" ht="12.75">
      <c r="A105" s="264"/>
      <c r="B105" s="254"/>
      <c r="C105" s="101"/>
      <c r="D105" s="101"/>
      <c r="E105" s="101"/>
      <c r="F105" s="101"/>
      <c r="G105" s="106"/>
      <c r="H105" s="106"/>
      <c r="I105" s="141"/>
      <c r="J105" s="142"/>
      <c r="K105" s="106"/>
      <c r="L105" s="104"/>
      <c r="M105" s="291"/>
      <c r="N105" s="51"/>
    </row>
    <row r="106" spans="1:14" ht="12.75">
      <c r="A106" s="264"/>
      <c r="B106" s="254"/>
      <c r="C106" s="101"/>
      <c r="D106" s="101"/>
      <c r="E106" s="101"/>
      <c r="F106" s="101"/>
      <c r="G106" s="106"/>
      <c r="H106" s="106"/>
      <c r="I106" s="141"/>
      <c r="J106" s="142"/>
      <c r="K106" s="106"/>
      <c r="L106" s="104"/>
      <c r="M106" s="291"/>
      <c r="N106" s="51"/>
    </row>
    <row r="107" spans="1:14" ht="12.75">
      <c r="A107" s="265"/>
      <c r="B107" s="255"/>
      <c r="C107" s="206"/>
      <c r="D107" s="206"/>
      <c r="E107" s="206"/>
      <c r="F107" s="206"/>
      <c r="G107" s="108"/>
      <c r="H107" s="108"/>
      <c r="I107" s="143"/>
      <c r="J107" s="144"/>
      <c r="K107" s="108"/>
      <c r="L107" s="145"/>
      <c r="M107" s="292"/>
      <c r="N107" s="51"/>
    </row>
    <row r="108" spans="1:14" ht="12.75">
      <c r="A108" s="64"/>
      <c r="B108" s="266">
        <f>eelarve!E53</f>
        <v>0</v>
      </c>
      <c r="C108" s="266">
        <f>eelarve!F53</f>
        <v>0</v>
      </c>
      <c r="D108" s="266">
        <f>eelarve!G53</f>
        <v>0</v>
      </c>
      <c r="E108" s="266">
        <f>eelarve!H53</f>
        <v>0</v>
      </c>
      <c r="F108" s="266">
        <f>eelarve!I53</f>
        <v>0</v>
      </c>
      <c r="G108" s="271"/>
      <c r="H108" s="272"/>
      <c r="I108" s="272"/>
      <c r="J108" s="272"/>
      <c r="K108" s="272"/>
      <c r="L108" s="273"/>
      <c r="M108" s="280">
        <f>B108-C110-D110-E110-F110</f>
        <v>0</v>
      </c>
      <c r="N108" s="51"/>
    </row>
    <row r="109" spans="1:14" ht="5.25" customHeight="1">
      <c r="A109" s="262">
        <f>eelarve!A53</f>
        <v>0</v>
      </c>
      <c r="B109" s="267"/>
      <c r="C109" s="267"/>
      <c r="D109" s="267"/>
      <c r="E109" s="267"/>
      <c r="F109" s="267"/>
      <c r="G109" s="274"/>
      <c r="H109" s="275"/>
      <c r="I109" s="275"/>
      <c r="J109" s="275"/>
      <c r="K109" s="275"/>
      <c r="L109" s="276"/>
      <c r="M109" s="281"/>
      <c r="N109" s="51"/>
    </row>
    <row r="110" spans="1:14" ht="18.75" customHeight="1">
      <c r="A110" s="262"/>
      <c r="B110" s="253"/>
      <c r="C110" s="66">
        <f>SUM(C111:C118)</f>
        <v>0</v>
      </c>
      <c r="D110" s="66">
        <f>SUM(D111:D118)</f>
        <v>0</v>
      </c>
      <c r="E110" s="66">
        <f>SUM(E111:E118)</f>
        <v>0</v>
      </c>
      <c r="F110" s="66">
        <f>SUM(F111:F118)</f>
        <v>0</v>
      </c>
      <c r="G110" s="277"/>
      <c r="H110" s="278"/>
      <c r="I110" s="278"/>
      <c r="J110" s="278"/>
      <c r="K110" s="278"/>
      <c r="L110" s="279"/>
      <c r="M110" s="282"/>
      <c r="N110" s="51"/>
    </row>
    <row r="111" spans="1:14" ht="12.75">
      <c r="A111" s="263"/>
      <c r="B111" s="254"/>
      <c r="C111" s="101"/>
      <c r="D111" s="101"/>
      <c r="E111" s="101"/>
      <c r="F111" s="101"/>
      <c r="G111" s="103"/>
      <c r="H111" s="138"/>
      <c r="I111" s="139"/>
      <c r="J111" s="140"/>
      <c r="K111" s="103"/>
      <c r="L111" s="104"/>
      <c r="M111" s="290"/>
      <c r="N111" s="51"/>
    </row>
    <row r="112" spans="1:14" ht="12.75">
      <c r="A112" s="263"/>
      <c r="B112" s="254"/>
      <c r="C112" s="101"/>
      <c r="D112" s="101"/>
      <c r="E112" s="101"/>
      <c r="F112" s="101"/>
      <c r="G112" s="103"/>
      <c r="H112" s="138"/>
      <c r="I112" s="139"/>
      <c r="J112" s="140"/>
      <c r="K112" s="103"/>
      <c r="L112" s="104"/>
      <c r="M112" s="291"/>
      <c r="N112" s="51"/>
    </row>
    <row r="113" spans="1:14" ht="12.75">
      <c r="A113" s="263"/>
      <c r="B113" s="254"/>
      <c r="C113" s="101"/>
      <c r="D113" s="101"/>
      <c r="E113" s="101"/>
      <c r="F113" s="101"/>
      <c r="G113" s="106"/>
      <c r="H113" s="106"/>
      <c r="I113" s="141"/>
      <c r="J113" s="142"/>
      <c r="K113" s="106"/>
      <c r="L113" s="104"/>
      <c r="M113" s="291"/>
      <c r="N113" s="51"/>
    </row>
    <row r="114" spans="1:14" ht="12.75">
      <c r="A114" s="264"/>
      <c r="B114" s="254"/>
      <c r="C114" s="101"/>
      <c r="D114" s="101"/>
      <c r="E114" s="101"/>
      <c r="F114" s="101"/>
      <c r="G114" s="106"/>
      <c r="H114" s="106"/>
      <c r="I114" s="141"/>
      <c r="J114" s="142"/>
      <c r="K114" s="106"/>
      <c r="L114" s="104"/>
      <c r="M114" s="291"/>
      <c r="N114" s="51"/>
    </row>
    <row r="115" spans="1:14" ht="12.75">
      <c r="A115" s="264"/>
      <c r="B115" s="254"/>
      <c r="C115" s="101"/>
      <c r="D115" s="101"/>
      <c r="E115" s="101"/>
      <c r="F115" s="101"/>
      <c r="G115" s="106"/>
      <c r="H115" s="106"/>
      <c r="I115" s="141"/>
      <c r="J115" s="142"/>
      <c r="K115" s="106"/>
      <c r="L115" s="104"/>
      <c r="M115" s="291"/>
      <c r="N115" s="51"/>
    </row>
    <row r="116" spans="1:14" ht="12.75">
      <c r="A116" s="264"/>
      <c r="B116" s="254"/>
      <c r="C116" s="101"/>
      <c r="D116" s="101"/>
      <c r="E116" s="101"/>
      <c r="F116" s="101"/>
      <c r="G116" s="106"/>
      <c r="H116" s="106"/>
      <c r="I116" s="141"/>
      <c r="J116" s="142"/>
      <c r="K116" s="106"/>
      <c r="L116" s="104"/>
      <c r="M116" s="291"/>
      <c r="N116" s="51"/>
    </row>
    <row r="117" spans="1:14" ht="12.75">
      <c r="A117" s="264"/>
      <c r="B117" s="254"/>
      <c r="C117" s="101"/>
      <c r="D117" s="101"/>
      <c r="E117" s="101"/>
      <c r="F117" s="101"/>
      <c r="G117" s="106"/>
      <c r="H117" s="106"/>
      <c r="I117" s="141"/>
      <c r="J117" s="142"/>
      <c r="K117" s="106"/>
      <c r="L117" s="104"/>
      <c r="M117" s="291"/>
      <c r="N117" s="51"/>
    </row>
    <row r="118" spans="1:14" ht="12.75">
      <c r="A118" s="265"/>
      <c r="B118" s="255"/>
      <c r="C118" s="206"/>
      <c r="D118" s="206"/>
      <c r="E118" s="206"/>
      <c r="F118" s="206"/>
      <c r="G118" s="108"/>
      <c r="H118" s="108"/>
      <c r="I118" s="143"/>
      <c r="J118" s="144"/>
      <c r="K118" s="108"/>
      <c r="L118" s="145"/>
      <c r="M118" s="292"/>
      <c r="N118" s="51"/>
    </row>
    <row r="119" spans="1:14" ht="12.75">
      <c r="A119" s="64"/>
      <c r="B119" s="266">
        <f>eelarve!E54</f>
        <v>0</v>
      </c>
      <c r="C119" s="266">
        <f>eelarve!F54</f>
        <v>0</v>
      </c>
      <c r="D119" s="266">
        <f>eelarve!G54</f>
        <v>0</v>
      </c>
      <c r="E119" s="266">
        <f>eelarve!H54</f>
        <v>0</v>
      </c>
      <c r="F119" s="266">
        <f>eelarve!I54</f>
        <v>0</v>
      </c>
      <c r="G119" s="271"/>
      <c r="H119" s="272"/>
      <c r="I119" s="272"/>
      <c r="J119" s="272"/>
      <c r="K119" s="272"/>
      <c r="L119" s="273"/>
      <c r="M119" s="280">
        <f>B119-C121-D121-E121-F121</f>
        <v>0</v>
      </c>
      <c r="N119" s="51"/>
    </row>
    <row r="120" spans="1:14" ht="4.5" customHeight="1">
      <c r="A120" s="262">
        <f>eelarve!A54</f>
        <v>0</v>
      </c>
      <c r="B120" s="267"/>
      <c r="C120" s="267"/>
      <c r="D120" s="267"/>
      <c r="E120" s="267"/>
      <c r="F120" s="267"/>
      <c r="G120" s="274"/>
      <c r="H120" s="275"/>
      <c r="I120" s="275"/>
      <c r="J120" s="275"/>
      <c r="K120" s="275"/>
      <c r="L120" s="276"/>
      <c r="M120" s="281"/>
      <c r="N120" s="51"/>
    </row>
    <row r="121" spans="1:14" ht="15.75" customHeight="1">
      <c r="A121" s="262"/>
      <c r="B121" s="253"/>
      <c r="C121" s="66">
        <f>SUM(C122:C130)</f>
        <v>0</v>
      </c>
      <c r="D121" s="66">
        <f>SUM(D122:D130)</f>
        <v>0</v>
      </c>
      <c r="E121" s="66">
        <f>SUM(E122:E130)</f>
        <v>0</v>
      </c>
      <c r="F121" s="66">
        <f>SUM(F122:F130)</f>
        <v>0</v>
      </c>
      <c r="G121" s="277"/>
      <c r="H121" s="278"/>
      <c r="I121" s="278"/>
      <c r="J121" s="278"/>
      <c r="K121" s="278"/>
      <c r="L121" s="279"/>
      <c r="M121" s="282"/>
      <c r="N121" s="51"/>
    </row>
    <row r="122" spans="1:14" ht="12.75">
      <c r="A122" s="263"/>
      <c r="B122" s="254"/>
      <c r="C122" s="101"/>
      <c r="D122" s="101"/>
      <c r="E122" s="101"/>
      <c r="F122" s="101"/>
      <c r="G122" s="103"/>
      <c r="H122" s="138"/>
      <c r="I122" s="139"/>
      <c r="J122" s="140"/>
      <c r="K122" s="103"/>
      <c r="L122" s="104"/>
      <c r="M122" s="290"/>
      <c r="N122" s="51"/>
    </row>
    <row r="123" spans="1:14" ht="12.75">
      <c r="A123" s="263"/>
      <c r="B123" s="254"/>
      <c r="C123" s="101"/>
      <c r="D123" s="101"/>
      <c r="E123" s="101"/>
      <c r="F123" s="101"/>
      <c r="G123" s="103"/>
      <c r="H123" s="138"/>
      <c r="I123" s="139"/>
      <c r="J123" s="140"/>
      <c r="K123" s="103"/>
      <c r="L123" s="104"/>
      <c r="M123" s="291"/>
      <c r="N123" s="51"/>
    </row>
    <row r="124" spans="1:14" ht="12.75">
      <c r="A124" s="263"/>
      <c r="B124" s="254"/>
      <c r="C124" s="101"/>
      <c r="D124" s="101"/>
      <c r="E124" s="101"/>
      <c r="F124" s="101"/>
      <c r="G124" s="106"/>
      <c r="H124" s="106"/>
      <c r="I124" s="141"/>
      <c r="J124" s="142"/>
      <c r="K124" s="106"/>
      <c r="L124" s="104"/>
      <c r="M124" s="291"/>
      <c r="N124" s="51"/>
    </row>
    <row r="125" spans="1:14" ht="12.75">
      <c r="A125" s="263"/>
      <c r="B125" s="254"/>
      <c r="C125" s="101"/>
      <c r="D125" s="101"/>
      <c r="E125" s="101"/>
      <c r="F125" s="101"/>
      <c r="G125" s="106"/>
      <c r="H125" s="106"/>
      <c r="I125" s="141"/>
      <c r="J125" s="142"/>
      <c r="K125" s="106"/>
      <c r="L125" s="104"/>
      <c r="M125" s="291"/>
      <c r="N125" s="51"/>
    </row>
    <row r="126" spans="1:14" ht="12.75">
      <c r="A126" s="264"/>
      <c r="B126" s="254"/>
      <c r="C126" s="101"/>
      <c r="D126" s="101"/>
      <c r="E126" s="101"/>
      <c r="F126" s="101"/>
      <c r="G126" s="106"/>
      <c r="H126" s="106"/>
      <c r="I126" s="141"/>
      <c r="J126" s="142"/>
      <c r="K126" s="106"/>
      <c r="L126" s="104"/>
      <c r="M126" s="291"/>
      <c r="N126" s="51"/>
    </row>
    <row r="127" spans="1:14" ht="12.75">
      <c r="A127" s="264"/>
      <c r="B127" s="254"/>
      <c r="C127" s="101"/>
      <c r="D127" s="101"/>
      <c r="E127" s="101"/>
      <c r="F127" s="101"/>
      <c r="G127" s="106"/>
      <c r="H127" s="106"/>
      <c r="I127" s="141"/>
      <c r="J127" s="142"/>
      <c r="K127" s="106"/>
      <c r="L127" s="104"/>
      <c r="M127" s="291"/>
      <c r="N127" s="51"/>
    </row>
    <row r="128" spans="1:14" ht="12.75">
      <c r="A128" s="264"/>
      <c r="B128" s="254"/>
      <c r="C128" s="101"/>
      <c r="D128" s="101"/>
      <c r="E128" s="101"/>
      <c r="F128" s="101"/>
      <c r="G128" s="106"/>
      <c r="H128" s="106"/>
      <c r="I128" s="141"/>
      <c r="J128" s="142"/>
      <c r="K128" s="106"/>
      <c r="L128" s="104"/>
      <c r="M128" s="291"/>
      <c r="N128" s="51"/>
    </row>
    <row r="129" spans="1:14" ht="12.75">
      <c r="A129" s="264"/>
      <c r="B129" s="254"/>
      <c r="C129" s="101"/>
      <c r="D129" s="101"/>
      <c r="E129" s="101"/>
      <c r="F129" s="101"/>
      <c r="G129" s="106"/>
      <c r="H129" s="106"/>
      <c r="I129" s="141"/>
      <c r="J129" s="142"/>
      <c r="K129" s="106"/>
      <c r="L129" s="104"/>
      <c r="M129" s="291"/>
      <c r="N129" s="51"/>
    </row>
    <row r="130" spans="1:14" ht="12.75">
      <c r="A130" s="265"/>
      <c r="B130" s="255"/>
      <c r="C130" s="206"/>
      <c r="D130" s="206"/>
      <c r="E130" s="206"/>
      <c r="F130" s="206"/>
      <c r="G130" s="108"/>
      <c r="H130" s="108"/>
      <c r="I130" s="143"/>
      <c r="J130" s="144"/>
      <c r="K130" s="108"/>
      <c r="L130" s="145"/>
      <c r="M130" s="292"/>
      <c r="N130" s="51"/>
    </row>
    <row r="131" spans="1:14" ht="12.75">
      <c r="A131" s="51"/>
      <c r="B131" s="67"/>
      <c r="C131" s="67"/>
      <c r="D131" s="67"/>
      <c r="E131" s="67"/>
      <c r="F131" s="67"/>
      <c r="G131" s="67"/>
      <c r="H131" s="67"/>
      <c r="I131" s="67"/>
      <c r="J131" s="88"/>
      <c r="K131" s="67"/>
      <c r="L131" s="67"/>
      <c r="M131" s="67"/>
      <c r="N131" s="51"/>
    </row>
  </sheetData>
  <sheetProtection password="CA1D" sheet="1" insertRows="0"/>
  <mergeCells count="113">
    <mergeCell ref="M119:M121"/>
    <mergeCell ref="A120:A130"/>
    <mergeCell ref="B121:B130"/>
    <mergeCell ref="M122:M130"/>
    <mergeCell ref="M108:M110"/>
    <mergeCell ref="A109:A118"/>
    <mergeCell ref="B110:B118"/>
    <mergeCell ref="M111:M118"/>
    <mergeCell ref="B119:B120"/>
    <mergeCell ref="C119:C120"/>
    <mergeCell ref="D119:D120"/>
    <mergeCell ref="E119:E120"/>
    <mergeCell ref="F119:F120"/>
    <mergeCell ref="G119:L121"/>
    <mergeCell ref="M97:M99"/>
    <mergeCell ref="A98:A107"/>
    <mergeCell ref="B99:B107"/>
    <mergeCell ref="M100:M107"/>
    <mergeCell ref="B108:B109"/>
    <mergeCell ref="C108:C109"/>
    <mergeCell ref="D108:D109"/>
    <mergeCell ref="E108:E109"/>
    <mergeCell ref="F108:F109"/>
    <mergeCell ref="G108:L110"/>
    <mergeCell ref="M87:M89"/>
    <mergeCell ref="A88:A96"/>
    <mergeCell ref="B89:B96"/>
    <mergeCell ref="M90:M96"/>
    <mergeCell ref="B97:B98"/>
    <mergeCell ref="C97:C98"/>
    <mergeCell ref="D97:D98"/>
    <mergeCell ref="E97:E98"/>
    <mergeCell ref="F97:F98"/>
    <mergeCell ref="G97:L99"/>
    <mergeCell ref="M75:M77"/>
    <mergeCell ref="A76:A86"/>
    <mergeCell ref="B77:B86"/>
    <mergeCell ref="M78:M86"/>
    <mergeCell ref="B87:B88"/>
    <mergeCell ref="C87:C88"/>
    <mergeCell ref="D87:D88"/>
    <mergeCell ref="E87:E88"/>
    <mergeCell ref="F87:F88"/>
    <mergeCell ref="G87:L89"/>
    <mergeCell ref="M64:M66"/>
    <mergeCell ref="A65:A74"/>
    <mergeCell ref="B66:B74"/>
    <mergeCell ref="M67:M74"/>
    <mergeCell ref="B75:B76"/>
    <mergeCell ref="C75:C76"/>
    <mergeCell ref="D75:D76"/>
    <mergeCell ref="E75:E76"/>
    <mergeCell ref="F75:F76"/>
    <mergeCell ref="G75:L77"/>
    <mergeCell ref="M50:M52"/>
    <mergeCell ref="A51:A63"/>
    <mergeCell ref="B52:B63"/>
    <mergeCell ref="M53:M63"/>
    <mergeCell ref="B64:B65"/>
    <mergeCell ref="C64:C65"/>
    <mergeCell ref="D64:D65"/>
    <mergeCell ref="E64:E65"/>
    <mergeCell ref="F64:F65"/>
    <mergeCell ref="G64:L66"/>
    <mergeCell ref="M37:M39"/>
    <mergeCell ref="A38:A49"/>
    <mergeCell ref="B39:B49"/>
    <mergeCell ref="M40:M49"/>
    <mergeCell ref="B50:B51"/>
    <mergeCell ref="C50:C51"/>
    <mergeCell ref="D50:D51"/>
    <mergeCell ref="E50:E51"/>
    <mergeCell ref="F50:F51"/>
    <mergeCell ref="G50:L52"/>
    <mergeCell ref="M23:M25"/>
    <mergeCell ref="A24:A36"/>
    <mergeCell ref="B25:B36"/>
    <mergeCell ref="M26:M36"/>
    <mergeCell ref="B37:B38"/>
    <mergeCell ref="C37:C38"/>
    <mergeCell ref="D37:D38"/>
    <mergeCell ref="E37:E38"/>
    <mergeCell ref="F37:F38"/>
    <mergeCell ref="G37:L39"/>
    <mergeCell ref="M9:M11"/>
    <mergeCell ref="A10:A22"/>
    <mergeCell ref="B11:B22"/>
    <mergeCell ref="M12:M22"/>
    <mergeCell ref="B23:B24"/>
    <mergeCell ref="C23:C24"/>
    <mergeCell ref="D23:D24"/>
    <mergeCell ref="E23:E24"/>
    <mergeCell ref="F23:F24"/>
    <mergeCell ref="G23:L25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7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68" sqref="A68:IV72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5">
      <c r="A2" s="52" t="s">
        <v>116</v>
      </c>
      <c r="B2" s="48"/>
      <c r="C2" s="48"/>
      <c r="D2" s="48"/>
      <c r="E2" s="48"/>
      <c r="F2" s="48"/>
      <c r="G2" s="48"/>
      <c r="H2" s="48"/>
      <c r="I2" s="49"/>
      <c r="J2" s="284" t="str">
        <f>'1. Tööjõukulud'!J2:J3</f>
        <v>KÜSK projekti tunnus (objekt,kulukoht) toetuse saaja raamatupidamisdokumentidel:</v>
      </c>
      <c r="K2" s="285" t="s">
        <v>33</v>
      </c>
      <c r="L2" s="285"/>
      <c r="M2" s="72">
        <f>'1. Tööjõukulud'!M2</f>
        <v>0</v>
      </c>
      <c r="N2" s="51"/>
    </row>
    <row r="3" spans="1:14" ht="16.5" customHeight="1">
      <c r="A3" s="68" t="s">
        <v>27</v>
      </c>
      <c r="B3" s="204">
        <f>eelarve!E55</f>
        <v>0</v>
      </c>
      <c r="C3" s="204">
        <f>eelarve!F55</f>
        <v>0</v>
      </c>
      <c r="D3" s="204">
        <f>eelarve!G55</f>
        <v>0</v>
      </c>
      <c r="E3" s="204">
        <f>eelarve!H55</f>
        <v>0</v>
      </c>
      <c r="F3" s="204">
        <f>eelarve!I55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C11+C25+C38+C51+C64</f>
        <v>0</v>
      </c>
      <c r="D4" s="205">
        <f>D11+D25+D38+D51+D64</f>
        <v>0</v>
      </c>
      <c r="E4" s="205">
        <f>E11+E25+E38+E51+E64</f>
        <v>0</v>
      </c>
      <c r="F4" s="205">
        <f>F11+F25+F38+F51+F64</f>
        <v>0</v>
      </c>
      <c r="G4" s="56"/>
      <c r="H4" s="56"/>
      <c r="I4" s="57"/>
      <c r="J4" s="90">
        <f>'1. Tööjõukulud'!J4</f>
        <v>0</v>
      </c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48"/>
      <c r="N5" s="51"/>
    </row>
    <row r="6" spans="1:14" s="44" customFormat="1" ht="17.25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86" t="s">
        <v>26</v>
      </c>
      <c r="N6" s="61"/>
    </row>
    <row r="7" spans="1:14" s="44" customFormat="1" ht="15.75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tr">
        <f>'1. Tööjõukulud'!K7:K8</f>
        <v>Dokumendi reg.number taotleja raamatu-pidamises</v>
      </c>
      <c r="L7" s="289" t="str">
        <f>'1. Tööjõukulud'!L7:L8</f>
        <v>Pangaarvelt tasumise kuupäev</v>
      </c>
      <c r="M7" s="287"/>
      <c r="N7" s="61"/>
    </row>
    <row r="8" spans="1:14" ht="47.25" customHeight="1">
      <c r="A8" s="245"/>
      <c r="B8" s="242"/>
      <c r="C8" s="62" t="s">
        <v>5</v>
      </c>
      <c r="D8" s="62" t="s">
        <v>24</v>
      </c>
      <c r="E8" s="63" t="s">
        <v>23</v>
      </c>
      <c r="F8" s="63" t="s">
        <v>25</v>
      </c>
      <c r="G8" s="250"/>
      <c r="H8" s="252"/>
      <c r="I8" s="250"/>
      <c r="J8" s="235"/>
      <c r="K8" s="237"/>
      <c r="L8" s="239"/>
      <c r="M8" s="288"/>
      <c r="N8" s="51"/>
    </row>
    <row r="9" spans="1:14" ht="12.75">
      <c r="A9" s="64"/>
      <c r="B9" s="266">
        <f>eelarve!E56</f>
        <v>0</v>
      </c>
      <c r="C9" s="266">
        <f>eelarve!F56</f>
        <v>0</v>
      </c>
      <c r="D9" s="266">
        <f>eelarve!G56</f>
        <v>0</v>
      </c>
      <c r="E9" s="266">
        <f>eelarve!H56</f>
        <v>0</v>
      </c>
      <c r="F9" s="266">
        <f>eelarve!I56</f>
        <v>0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4.5" customHeight="1">
      <c r="A10" s="262" t="str">
        <f>eelarve!A56</f>
        <v>5.1.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5.75" customHeight="1">
      <c r="A11" s="262"/>
      <c r="B11" s="253"/>
      <c r="C11" s="66">
        <f>SUM(C12:C22)</f>
        <v>0</v>
      </c>
      <c r="D11" s="66">
        <f>SUM(D12:D22)</f>
        <v>0</v>
      </c>
      <c r="E11" s="66">
        <f>SUM(E12:E22)</f>
        <v>0</v>
      </c>
      <c r="F11" s="66">
        <f>SUM(F12:F22)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90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91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38"/>
      <c r="I14" s="141"/>
      <c r="J14" s="142"/>
      <c r="K14" s="106"/>
      <c r="L14" s="104"/>
      <c r="M14" s="291"/>
      <c r="N14" s="51"/>
    </row>
    <row r="15" spans="1:14" ht="12.75">
      <c r="A15" s="263"/>
      <c r="B15" s="254"/>
      <c r="C15" s="101"/>
      <c r="D15" s="101"/>
      <c r="E15" s="101"/>
      <c r="F15" s="101"/>
      <c r="G15" s="106"/>
      <c r="H15" s="106"/>
      <c r="I15" s="141"/>
      <c r="J15" s="142"/>
      <c r="K15" s="106"/>
      <c r="L15" s="104"/>
      <c r="M15" s="291"/>
      <c r="N15" s="51"/>
    </row>
    <row r="16" spans="1:14" ht="12.75">
      <c r="A16" s="264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91"/>
      <c r="N16" s="51"/>
    </row>
    <row r="17" spans="1:14" ht="12.75">
      <c r="A17" s="264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91"/>
      <c r="N17" s="51"/>
    </row>
    <row r="18" spans="1:14" ht="12.75">
      <c r="A18" s="264"/>
      <c r="B18" s="254"/>
      <c r="C18" s="101"/>
      <c r="D18" s="101"/>
      <c r="E18" s="101"/>
      <c r="F18" s="101"/>
      <c r="G18" s="106"/>
      <c r="H18" s="106"/>
      <c r="I18" s="141"/>
      <c r="J18" s="142"/>
      <c r="K18" s="106"/>
      <c r="L18" s="104"/>
      <c r="M18" s="291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06"/>
      <c r="I19" s="141"/>
      <c r="J19" s="142"/>
      <c r="K19" s="106"/>
      <c r="L19" s="104"/>
      <c r="M19" s="291"/>
      <c r="N19" s="51"/>
    </row>
    <row r="20" spans="1:14" ht="12.75">
      <c r="A20" s="264"/>
      <c r="B20" s="254"/>
      <c r="C20" s="101"/>
      <c r="D20" s="101"/>
      <c r="E20" s="101"/>
      <c r="F20" s="101"/>
      <c r="G20" s="106"/>
      <c r="H20" s="106"/>
      <c r="I20" s="141"/>
      <c r="J20" s="142"/>
      <c r="K20" s="106"/>
      <c r="L20" s="104"/>
      <c r="M20" s="291"/>
      <c r="N20" s="51"/>
    </row>
    <row r="21" spans="1:14" ht="12.75">
      <c r="A21" s="264"/>
      <c r="B21" s="254"/>
      <c r="C21" s="101"/>
      <c r="D21" s="101"/>
      <c r="E21" s="101"/>
      <c r="F21" s="101"/>
      <c r="G21" s="106"/>
      <c r="H21" s="106"/>
      <c r="I21" s="141"/>
      <c r="J21" s="142"/>
      <c r="K21" s="106"/>
      <c r="L21" s="104"/>
      <c r="M21" s="291"/>
      <c r="N21" s="51"/>
    </row>
    <row r="22" spans="1:14" ht="12.75">
      <c r="A22" s="265"/>
      <c r="B22" s="255"/>
      <c r="C22" s="206"/>
      <c r="D22" s="206"/>
      <c r="E22" s="206"/>
      <c r="F22" s="206"/>
      <c r="G22" s="108"/>
      <c r="H22" s="108"/>
      <c r="I22" s="143"/>
      <c r="J22" s="144"/>
      <c r="K22" s="108"/>
      <c r="L22" s="145"/>
      <c r="M22" s="292"/>
      <c r="N22" s="51"/>
    </row>
    <row r="23" spans="1:14" ht="12.75">
      <c r="A23" s="64"/>
      <c r="B23" s="266">
        <f>eelarve!E57</f>
        <v>0</v>
      </c>
      <c r="C23" s="266">
        <f>eelarve!F57</f>
        <v>0</v>
      </c>
      <c r="D23" s="266">
        <f>eelarve!G57</f>
        <v>0</v>
      </c>
      <c r="E23" s="266">
        <f>eelarve!H57</f>
        <v>0</v>
      </c>
      <c r="F23" s="266">
        <f>eelarve!I57</f>
        <v>0</v>
      </c>
      <c r="G23" s="271"/>
      <c r="H23" s="272"/>
      <c r="I23" s="272"/>
      <c r="J23" s="272"/>
      <c r="K23" s="272"/>
      <c r="L23" s="273"/>
      <c r="M23" s="280">
        <f>B23-C25-D25-E25-F25</f>
        <v>0</v>
      </c>
      <c r="N23" s="51"/>
    </row>
    <row r="24" spans="1:14" ht="3.75" customHeight="1">
      <c r="A24" s="262" t="str">
        <f>eelarve!A57</f>
        <v>5.2. </v>
      </c>
      <c r="B24" s="267"/>
      <c r="C24" s="267"/>
      <c r="D24" s="267"/>
      <c r="E24" s="267"/>
      <c r="F24" s="267"/>
      <c r="G24" s="274"/>
      <c r="H24" s="275"/>
      <c r="I24" s="275"/>
      <c r="J24" s="275"/>
      <c r="K24" s="275"/>
      <c r="L24" s="276"/>
      <c r="M24" s="281"/>
      <c r="N24" s="51"/>
    </row>
    <row r="25" spans="1:14" ht="15" customHeight="1">
      <c r="A25" s="262"/>
      <c r="B25" s="253"/>
      <c r="C25" s="66">
        <f>SUM(C26:C35)</f>
        <v>0</v>
      </c>
      <c r="D25" s="66">
        <f>SUM(D26:D35)</f>
        <v>0</v>
      </c>
      <c r="E25" s="66">
        <f>SUM(E26:E35)</f>
        <v>0</v>
      </c>
      <c r="F25" s="66">
        <f>SUM(F26:F35)</f>
        <v>0</v>
      </c>
      <c r="G25" s="277"/>
      <c r="H25" s="278"/>
      <c r="I25" s="278"/>
      <c r="J25" s="278"/>
      <c r="K25" s="278"/>
      <c r="L25" s="279"/>
      <c r="M25" s="282"/>
      <c r="N25" s="51"/>
    </row>
    <row r="26" spans="1:14" ht="12.75">
      <c r="A26" s="263"/>
      <c r="B26" s="254"/>
      <c r="C26" s="101"/>
      <c r="D26" s="101"/>
      <c r="E26" s="101"/>
      <c r="F26" s="101"/>
      <c r="G26" s="103"/>
      <c r="H26" s="138"/>
      <c r="I26" s="102"/>
      <c r="J26" s="135"/>
      <c r="K26" s="103"/>
      <c r="L26" s="104"/>
      <c r="M26" s="290"/>
      <c r="N26" s="51"/>
    </row>
    <row r="27" spans="1:14" ht="12.75">
      <c r="A27" s="263"/>
      <c r="B27" s="254"/>
      <c r="C27" s="101"/>
      <c r="D27" s="101"/>
      <c r="E27" s="101"/>
      <c r="F27" s="101"/>
      <c r="G27" s="103"/>
      <c r="H27" s="138"/>
      <c r="I27" s="102"/>
      <c r="J27" s="135"/>
      <c r="K27" s="103"/>
      <c r="L27" s="104"/>
      <c r="M27" s="291"/>
      <c r="N27" s="51"/>
    </row>
    <row r="28" spans="1:14" ht="12.75">
      <c r="A28" s="263"/>
      <c r="B28" s="254"/>
      <c r="C28" s="101"/>
      <c r="D28" s="101"/>
      <c r="E28" s="101"/>
      <c r="F28" s="101"/>
      <c r="G28" s="106"/>
      <c r="H28" s="106"/>
      <c r="I28" s="105"/>
      <c r="J28" s="136"/>
      <c r="K28" s="106"/>
      <c r="L28" s="104"/>
      <c r="M28" s="291"/>
      <c r="N28" s="51"/>
    </row>
    <row r="29" spans="1:14" ht="12.75">
      <c r="A29" s="263"/>
      <c r="B29" s="254"/>
      <c r="C29" s="101"/>
      <c r="D29" s="101"/>
      <c r="E29" s="101"/>
      <c r="F29" s="101"/>
      <c r="G29" s="106"/>
      <c r="H29" s="106"/>
      <c r="I29" s="105"/>
      <c r="J29" s="136"/>
      <c r="K29" s="106"/>
      <c r="L29" s="104"/>
      <c r="M29" s="291"/>
      <c r="N29" s="51"/>
    </row>
    <row r="30" spans="1:14" ht="12.75">
      <c r="A30" s="264"/>
      <c r="B30" s="254"/>
      <c r="C30" s="101"/>
      <c r="D30" s="101"/>
      <c r="E30" s="101"/>
      <c r="F30" s="101"/>
      <c r="G30" s="106"/>
      <c r="H30" s="106"/>
      <c r="I30" s="105"/>
      <c r="J30" s="136"/>
      <c r="K30" s="106"/>
      <c r="L30" s="104"/>
      <c r="M30" s="291"/>
      <c r="N30" s="51"/>
    </row>
    <row r="31" spans="1:14" ht="12.75">
      <c r="A31" s="264"/>
      <c r="B31" s="254"/>
      <c r="C31" s="101"/>
      <c r="D31" s="101"/>
      <c r="E31" s="101"/>
      <c r="F31" s="101"/>
      <c r="G31" s="106"/>
      <c r="H31" s="106"/>
      <c r="I31" s="105"/>
      <c r="J31" s="136"/>
      <c r="K31" s="106"/>
      <c r="L31" s="104"/>
      <c r="M31" s="291"/>
      <c r="N31" s="51"/>
    </row>
    <row r="32" spans="1:14" ht="12.75">
      <c r="A32" s="264"/>
      <c r="B32" s="254"/>
      <c r="C32" s="101"/>
      <c r="D32" s="101"/>
      <c r="E32" s="101"/>
      <c r="F32" s="101"/>
      <c r="G32" s="106"/>
      <c r="H32" s="106"/>
      <c r="I32" s="105"/>
      <c r="J32" s="136"/>
      <c r="K32" s="106"/>
      <c r="L32" s="104"/>
      <c r="M32" s="291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05"/>
      <c r="J33" s="136"/>
      <c r="K33" s="106"/>
      <c r="L33" s="104"/>
      <c r="M33" s="291"/>
      <c r="N33" s="51"/>
    </row>
    <row r="34" spans="1:14" ht="12.75">
      <c r="A34" s="264"/>
      <c r="B34" s="254"/>
      <c r="C34" s="101"/>
      <c r="D34" s="101"/>
      <c r="E34" s="101"/>
      <c r="F34" s="101"/>
      <c r="G34" s="106"/>
      <c r="H34" s="106"/>
      <c r="I34" s="105"/>
      <c r="J34" s="136"/>
      <c r="K34" s="106"/>
      <c r="L34" s="104"/>
      <c r="M34" s="291"/>
      <c r="N34" s="51"/>
    </row>
    <row r="35" spans="1:14" ht="12.75">
      <c r="A35" s="265"/>
      <c r="B35" s="255"/>
      <c r="C35" s="206"/>
      <c r="D35" s="206"/>
      <c r="E35" s="206"/>
      <c r="F35" s="206"/>
      <c r="G35" s="108"/>
      <c r="H35" s="108"/>
      <c r="I35" s="109"/>
      <c r="J35" s="137"/>
      <c r="K35" s="108"/>
      <c r="L35" s="145"/>
      <c r="M35" s="292"/>
      <c r="N35" s="51"/>
    </row>
    <row r="36" spans="1:14" ht="12.75">
      <c r="A36" s="64"/>
      <c r="B36" s="266">
        <f>eelarve!E58</f>
        <v>0</v>
      </c>
      <c r="C36" s="266">
        <f>eelarve!F58</f>
        <v>0</v>
      </c>
      <c r="D36" s="266">
        <f>eelarve!G58</f>
        <v>0</v>
      </c>
      <c r="E36" s="266">
        <f>eelarve!H58</f>
        <v>0</v>
      </c>
      <c r="F36" s="266">
        <f>eelarve!I58</f>
        <v>0</v>
      </c>
      <c r="G36" s="271"/>
      <c r="H36" s="272"/>
      <c r="I36" s="272"/>
      <c r="J36" s="272"/>
      <c r="K36" s="272"/>
      <c r="L36" s="273"/>
      <c r="M36" s="280">
        <f>B36-C38-D38-E38-F38</f>
        <v>0</v>
      </c>
      <c r="N36" s="51"/>
    </row>
    <row r="37" spans="1:14" ht="4.5" customHeight="1">
      <c r="A37" s="262">
        <f>eelarve!A58</f>
        <v>0</v>
      </c>
      <c r="B37" s="267"/>
      <c r="C37" s="267"/>
      <c r="D37" s="267"/>
      <c r="E37" s="267"/>
      <c r="F37" s="267"/>
      <c r="G37" s="274"/>
      <c r="H37" s="275"/>
      <c r="I37" s="275"/>
      <c r="J37" s="275"/>
      <c r="K37" s="275"/>
      <c r="L37" s="276"/>
      <c r="M37" s="281"/>
      <c r="N37" s="51"/>
    </row>
    <row r="38" spans="1:14" ht="17.25" customHeight="1">
      <c r="A38" s="262"/>
      <c r="B38" s="253"/>
      <c r="C38" s="66">
        <f>SUM(C39:C48)</f>
        <v>0</v>
      </c>
      <c r="D38" s="66">
        <f>SUM(D39:D48)</f>
        <v>0</v>
      </c>
      <c r="E38" s="66">
        <f>SUM(E39:E48)</f>
        <v>0</v>
      </c>
      <c r="F38" s="66">
        <f>SUM(F39:F48)</f>
        <v>0</v>
      </c>
      <c r="G38" s="277"/>
      <c r="H38" s="278"/>
      <c r="I38" s="278"/>
      <c r="J38" s="278"/>
      <c r="K38" s="278"/>
      <c r="L38" s="279"/>
      <c r="M38" s="282"/>
      <c r="N38" s="51"/>
    </row>
    <row r="39" spans="1:14" ht="12.75">
      <c r="A39" s="263"/>
      <c r="B39" s="254"/>
      <c r="C39" s="101"/>
      <c r="D39" s="101"/>
      <c r="E39" s="101"/>
      <c r="F39" s="101"/>
      <c r="G39" s="103"/>
      <c r="H39" s="138"/>
      <c r="I39" s="102"/>
      <c r="J39" s="135"/>
      <c r="K39" s="103"/>
      <c r="L39" s="104"/>
      <c r="M39" s="290"/>
      <c r="N39" s="51"/>
    </row>
    <row r="40" spans="1:14" ht="12.75">
      <c r="A40" s="263"/>
      <c r="B40" s="254"/>
      <c r="C40" s="101"/>
      <c r="D40" s="101"/>
      <c r="E40" s="101"/>
      <c r="F40" s="101"/>
      <c r="G40" s="103"/>
      <c r="H40" s="138"/>
      <c r="I40" s="102"/>
      <c r="J40" s="135"/>
      <c r="K40" s="103"/>
      <c r="L40" s="104"/>
      <c r="M40" s="291"/>
      <c r="N40" s="51"/>
    </row>
    <row r="41" spans="1:14" ht="12.75">
      <c r="A41" s="263"/>
      <c r="B41" s="254"/>
      <c r="C41" s="101"/>
      <c r="D41" s="101"/>
      <c r="E41" s="101"/>
      <c r="F41" s="101"/>
      <c r="G41" s="106"/>
      <c r="H41" s="106"/>
      <c r="I41" s="105"/>
      <c r="J41" s="136"/>
      <c r="K41" s="106"/>
      <c r="L41" s="104"/>
      <c r="M41" s="291"/>
      <c r="N41" s="51"/>
    </row>
    <row r="42" spans="1:14" ht="12.75">
      <c r="A42" s="264"/>
      <c r="B42" s="254"/>
      <c r="C42" s="101"/>
      <c r="D42" s="101"/>
      <c r="E42" s="101"/>
      <c r="F42" s="101"/>
      <c r="G42" s="106"/>
      <c r="H42" s="106"/>
      <c r="I42" s="105"/>
      <c r="J42" s="136"/>
      <c r="K42" s="106"/>
      <c r="L42" s="104"/>
      <c r="M42" s="291"/>
      <c r="N42" s="51"/>
    </row>
    <row r="43" spans="1:14" ht="12.75">
      <c r="A43" s="264"/>
      <c r="B43" s="254"/>
      <c r="C43" s="101"/>
      <c r="D43" s="101"/>
      <c r="E43" s="101"/>
      <c r="F43" s="101"/>
      <c r="G43" s="106"/>
      <c r="H43" s="106"/>
      <c r="I43" s="105"/>
      <c r="J43" s="136"/>
      <c r="K43" s="106"/>
      <c r="L43" s="104"/>
      <c r="M43" s="291"/>
      <c r="N43" s="51"/>
    </row>
    <row r="44" spans="1:14" ht="12.75">
      <c r="A44" s="264"/>
      <c r="B44" s="254"/>
      <c r="C44" s="101"/>
      <c r="D44" s="101"/>
      <c r="E44" s="101"/>
      <c r="F44" s="101"/>
      <c r="G44" s="106"/>
      <c r="H44" s="106"/>
      <c r="I44" s="105"/>
      <c r="J44" s="136"/>
      <c r="K44" s="106"/>
      <c r="L44" s="104"/>
      <c r="M44" s="291"/>
      <c r="N44" s="51"/>
    </row>
    <row r="45" spans="1:14" ht="12.75">
      <c r="A45" s="264"/>
      <c r="B45" s="254"/>
      <c r="C45" s="101"/>
      <c r="D45" s="101"/>
      <c r="E45" s="101"/>
      <c r="F45" s="101"/>
      <c r="G45" s="106"/>
      <c r="H45" s="106"/>
      <c r="I45" s="105"/>
      <c r="J45" s="136"/>
      <c r="K45" s="106"/>
      <c r="L45" s="104"/>
      <c r="M45" s="291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05"/>
      <c r="J46" s="136"/>
      <c r="K46" s="106"/>
      <c r="L46" s="104"/>
      <c r="M46" s="291"/>
      <c r="N46" s="51"/>
    </row>
    <row r="47" spans="1:14" ht="12.75">
      <c r="A47" s="264"/>
      <c r="B47" s="254"/>
      <c r="C47" s="101"/>
      <c r="D47" s="101"/>
      <c r="E47" s="101"/>
      <c r="F47" s="101"/>
      <c r="G47" s="106"/>
      <c r="H47" s="106"/>
      <c r="I47" s="105"/>
      <c r="J47" s="136"/>
      <c r="K47" s="106"/>
      <c r="L47" s="104"/>
      <c r="M47" s="291"/>
      <c r="N47" s="51"/>
    </row>
    <row r="48" spans="1:14" ht="12.75">
      <c r="A48" s="265"/>
      <c r="B48" s="255"/>
      <c r="C48" s="206"/>
      <c r="D48" s="206"/>
      <c r="E48" s="206"/>
      <c r="F48" s="206"/>
      <c r="G48" s="108"/>
      <c r="H48" s="108"/>
      <c r="I48" s="109"/>
      <c r="J48" s="137"/>
      <c r="K48" s="108"/>
      <c r="L48" s="145"/>
      <c r="M48" s="292"/>
      <c r="N48" s="51"/>
    </row>
    <row r="49" spans="1:14" ht="12.75">
      <c r="A49" s="64"/>
      <c r="B49" s="266">
        <f>eelarve!E59</f>
        <v>0</v>
      </c>
      <c r="C49" s="266">
        <f>eelarve!F59</f>
        <v>0</v>
      </c>
      <c r="D49" s="266">
        <f>eelarve!G59</f>
        <v>0</v>
      </c>
      <c r="E49" s="266">
        <f>eelarve!H59</f>
        <v>0</v>
      </c>
      <c r="F49" s="266">
        <f>eelarve!I59</f>
        <v>0</v>
      </c>
      <c r="G49" s="271"/>
      <c r="H49" s="272"/>
      <c r="I49" s="272"/>
      <c r="J49" s="272"/>
      <c r="K49" s="272"/>
      <c r="L49" s="273"/>
      <c r="M49" s="280">
        <f>B49-C51-D51-E51-F51</f>
        <v>0</v>
      </c>
      <c r="N49" s="51"/>
    </row>
    <row r="50" spans="1:14" ht="3.75" customHeight="1">
      <c r="A50" s="293">
        <f>eelarve!A59</f>
        <v>0</v>
      </c>
      <c r="B50" s="267"/>
      <c r="C50" s="267"/>
      <c r="D50" s="267"/>
      <c r="E50" s="267"/>
      <c r="F50" s="267"/>
      <c r="G50" s="274"/>
      <c r="H50" s="275"/>
      <c r="I50" s="275"/>
      <c r="J50" s="275"/>
      <c r="K50" s="275"/>
      <c r="L50" s="276"/>
      <c r="M50" s="281"/>
      <c r="N50" s="51"/>
    </row>
    <row r="51" spans="1:14" ht="17.25" customHeight="1">
      <c r="A51" s="293"/>
      <c r="B51" s="253"/>
      <c r="C51" s="66">
        <f>SUM(C52:C61)</f>
        <v>0</v>
      </c>
      <c r="D51" s="66">
        <f>SUM(D52:D61)</f>
        <v>0</v>
      </c>
      <c r="E51" s="66">
        <f>SUM(E52:E61)</f>
        <v>0</v>
      </c>
      <c r="F51" s="66">
        <f>SUM(F52:F61)</f>
        <v>0</v>
      </c>
      <c r="G51" s="277"/>
      <c r="H51" s="278"/>
      <c r="I51" s="278"/>
      <c r="J51" s="278"/>
      <c r="K51" s="278"/>
      <c r="L51" s="279"/>
      <c r="M51" s="282"/>
      <c r="N51" s="51"/>
    </row>
    <row r="52" spans="1:14" ht="12.75">
      <c r="A52" s="294"/>
      <c r="B52" s="254"/>
      <c r="C52" s="101"/>
      <c r="D52" s="101"/>
      <c r="E52" s="101"/>
      <c r="F52" s="101"/>
      <c r="G52" s="103"/>
      <c r="H52" s="138"/>
      <c r="I52" s="102"/>
      <c r="J52" s="135"/>
      <c r="K52" s="103"/>
      <c r="L52" s="104"/>
      <c r="M52" s="290"/>
      <c r="N52" s="51"/>
    </row>
    <row r="53" spans="1:14" ht="12.75">
      <c r="A53" s="294"/>
      <c r="B53" s="254"/>
      <c r="C53" s="101"/>
      <c r="D53" s="101"/>
      <c r="E53" s="101"/>
      <c r="F53" s="101"/>
      <c r="G53" s="103"/>
      <c r="H53" s="138"/>
      <c r="I53" s="102"/>
      <c r="J53" s="135"/>
      <c r="K53" s="103"/>
      <c r="L53" s="104"/>
      <c r="M53" s="291"/>
      <c r="N53" s="51"/>
    </row>
    <row r="54" spans="1:14" ht="12.75">
      <c r="A54" s="294"/>
      <c r="B54" s="254"/>
      <c r="C54" s="101"/>
      <c r="D54" s="101"/>
      <c r="E54" s="101"/>
      <c r="F54" s="101"/>
      <c r="G54" s="106"/>
      <c r="H54" s="106"/>
      <c r="I54" s="105"/>
      <c r="J54" s="136"/>
      <c r="K54" s="106"/>
      <c r="L54" s="104"/>
      <c r="M54" s="291"/>
      <c r="N54" s="51"/>
    </row>
    <row r="55" spans="1:14" ht="12.75">
      <c r="A55" s="294"/>
      <c r="B55" s="254"/>
      <c r="C55" s="101"/>
      <c r="D55" s="101"/>
      <c r="E55" s="101"/>
      <c r="F55" s="101"/>
      <c r="G55" s="106"/>
      <c r="H55" s="106"/>
      <c r="I55" s="105"/>
      <c r="J55" s="136"/>
      <c r="K55" s="106"/>
      <c r="L55" s="104"/>
      <c r="M55" s="291"/>
      <c r="N55" s="51"/>
    </row>
    <row r="56" spans="1:14" ht="12.75">
      <c r="A56" s="294"/>
      <c r="B56" s="254"/>
      <c r="C56" s="101"/>
      <c r="D56" s="101"/>
      <c r="E56" s="101"/>
      <c r="F56" s="101"/>
      <c r="G56" s="106"/>
      <c r="H56" s="106"/>
      <c r="I56" s="105"/>
      <c r="J56" s="136"/>
      <c r="K56" s="106"/>
      <c r="L56" s="104"/>
      <c r="M56" s="291"/>
      <c r="N56" s="51"/>
    </row>
    <row r="57" spans="1:14" ht="12.75">
      <c r="A57" s="295"/>
      <c r="B57" s="254"/>
      <c r="C57" s="101"/>
      <c r="D57" s="101"/>
      <c r="E57" s="101"/>
      <c r="F57" s="101"/>
      <c r="G57" s="106"/>
      <c r="H57" s="106"/>
      <c r="I57" s="105"/>
      <c r="J57" s="136"/>
      <c r="K57" s="106"/>
      <c r="L57" s="104"/>
      <c r="M57" s="291"/>
      <c r="N57" s="51"/>
    </row>
    <row r="58" spans="1:14" ht="12.75">
      <c r="A58" s="295"/>
      <c r="B58" s="254"/>
      <c r="C58" s="101"/>
      <c r="D58" s="101"/>
      <c r="E58" s="101"/>
      <c r="F58" s="101"/>
      <c r="G58" s="106"/>
      <c r="H58" s="106"/>
      <c r="I58" s="105"/>
      <c r="J58" s="136"/>
      <c r="K58" s="106"/>
      <c r="L58" s="104"/>
      <c r="M58" s="291"/>
      <c r="N58" s="51"/>
    </row>
    <row r="59" spans="1:14" ht="12.75">
      <c r="A59" s="295"/>
      <c r="B59" s="254"/>
      <c r="C59" s="101"/>
      <c r="D59" s="101"/>
      <c r="E59" s="101"/>
      <c r="F59" s="101"/>
      <c r="G59" s="106"/>
      <c r="H59" s="106"/>
      <c r="I59" s="105"/>
      <c r="J59" s="136"/>
      <c r="K59" s="106"/>
      <c r="L59" s="104"/>
      <c r="M59" s="291"/>
      <c r="N59" s="51"/>
    </row>
    <row r="60" spans="1:14" ht="12.75">
      <c r="A60" s="295"/>
      <c r="B60" s="254"/>
      <c r="C60" s="101"/>
      <c r="D60" s="101"/>
      <c r="E60" s="101"/>
      <c r="F60" s="101"/>
      <c r="G60" s="106"/>
      <c r="H60" s="106"/>
      <c r="I60" s="105"/>
      <c r="J60" s="136"/>
      <c r="K60" s="106"/>
      <c r="L60" s="104"/>
      <c r="M60" s="291"/>
      <c r="N60" s="51"/>
    </row>
    <row r="61" spans="1:14" ht="12.75">
      <c r="A61" s="296"/>
      <c r="B61" s="255"/>
      <c r="C61" s="206"/>
      <c r="D61" s="206"/>
      <c r="E61" s="206"/>
      <c r="F61" s="206"/>
      <c r="G61" s="108"/>
      <c r="H61" s="108"/>
      <c r="I61" s="109"/>
      <c r="J61" s="137"/>
      <c r="K61" s="108"/>
      <c r="L61" s="145"/>
      <c r="M61" s="292"/>
      <c r="N61" s="51"/>
    </row>
    <row r="62" spans="1:14" ht="12.75">
      <c r="A62" s="64"/>
      <c r="B62" s="266">
        <f>eelarve!E60</f>
        <v>0</v>
      </c>
      <c r="C62" s="266">
        <f>eelarve!F60</f>
        <v>0</v>
      </c>
      <c r="D62" s="266">
        <f>eelarve!G60</f>
        <v>0</v>
      </c>
      <c r="E62" s="266">
        <f>eelarve!H60</f>
        <v>0</v>
      </c>
      <c r="F62" s="266">
        <f>eelarve!I60</f>
        <v>0</v>
      </c>
      <c r="G62" s="271"/>
      <c r="H62" s="272"/>
      <c r="I62" s="272"/>
      <c r="J62" s="272"/>
      <c r="K62" s="272"/>
      <c r="L62" s="273"/>
      <c r="M62" s="280">
        <f>B62-C64-D64-E64-F64</f>
        <v>0</v>
      </c>
      <c r="N62" s="51"/>
    </row>
    <row r="63" spans="1:14" ht="5.25" customHeight="1">
      <c r="A63" s="262">
        <f>eelarve!A60</f>
        <v>0</v>
      </c>
      <c r="B63" s="267"/>
      <c r="C63" s="267"/>
      <c r="D63" s="267"/>
      <c r="E63" s="267"/>
      <c r="F63" s="267"/>
      <c r="G63" s="274"/>
      <c r="H63" s="275"/>
      <c r="I63" s="275"/>
      <c r="J63" s="275"/>
      <c r="K63" s="275"/>
      <c r="L63" s="276"/>
      <c r="M63" s="281"/>
      <c r="N63" s="51"/>
    </row>
    <row r="64" spans="1:14" ht="16.5" customHeight="1">
      <c r="A64" s="262"/>
      <c r="B64" s="253"/>
      <c r="C64" s="66">
        <f>SUM(C65:C74)</f>
        <v>0</v>
      </c>
      <c r="D64" s="66">
        <f>SUM(D65:D74)</f>
        <v>0</v>
      </c>
      <c r="E64" s="66">
        <f>SUM(E65:E74)</f>
        <v>0</v>
      </c>
      <c r="F64" s="66">
        <f>SUM(F65:F74)</f>
        <v>0</v>
      </c>
      <c r="G64" s="277"/>
      <c r="H64" s="278"/>
      <c r="I64" s="278"/>
      <c r="J64" s="278"/>
      <c r="K64" s="278"/>
      <c r="L64" s="279"/>
      <c r="M64" s="282"/>
      <c r="N64" s="51"/>
    </row>
    <row r="65" spans="1:14" ht="12.75">
      <c r="A65" s="263"/>
      <c r="B65" s="254"/>
      <c r="C65" s="101"/>
      <c r="D65" s="101"/>
      <c r="E65" s="101"/>
      <c r="F65" s="101"/>
      <c r="G65" s="103"/>
      <c r="H65" s="138"/>
      <c r="I65" s="102"/>
      <c r="J65" s="135"/>
      <c r="K65" s="103"/>
      <c r="L65" s="104"/>
      <c r="M65" s="290"/>
      <c r="N65" s="51"/>
    </row>
    <row r="66" spans="1:14" ht="12.75">
      <c r="A66" s="263"/>
      <c r="B66" s="254"/>
      <c r="C66" s="101"/>
      <c r="D66" s="101"/>
      <c r="E66" s="101"/>
      <c r="F66" s="101"/>
      <c r="G66" s="103"/>
      <c r="H66" s="138"/>
      <c r="I66" s="102"/>
      <c r="J66" s="135"/>
      <c r="K66" s="103"/>
      <c r="L66" s="104"/>
      <c r="M66" s="291"/>
      <c r="N66" s="51"/>
    </row>
    <row r="67" spans="1:14" ht="12.75">
      <c r="A67" s="263"/>
      <c r="B67" s="254"/>
      <c r="C67" s="101"/>
      <c r="D67" s="101"/>
      <c r="E67" s="101"/>
      <c r="F67" s="101"/>
      <c r="G67" s="106"/>
      <c r="H67" s="106"/>
      <c r="I67" s="105"/>
      <c r="J67" s="136"/>
      <c r="K67" s="106"/>
      <c r="L67" s="107"/>
      <c r="M67" s="291"/>
      <c r="N67" s="51"/>
    </row>
    <row r="68" spans="1:14" ht="12.75">
      <c r="A68" s="264"/>
      <c r="B68" s="254"/>
      <c r="C68" s="101"/>
      <c r="D68" s="101"/>
      <c r="E68" s="101"/>
      <c r="F68" s="101"/>
      <c r="G68" s="106"/>
      <c r="H68" s="106"/>
      <c r="I68" s="105"/>
      <c r="J68" s="136"/>
      <c r="K68" s="106"/>
      <c r="L68" s="107"/>
      <c r="M68" s="291"/>
      <c r="N68" s="51"/>
    </row>
    <row r="69" spans="1:14" ht="12.75">
      <c r="A69" s="264"/>
      <c r="B69" s="254"/>
      <c r="C69" s="101"/>
      <c r="D69" s="101"/>
      <c r="E69" s="101"/>
      <c r="F69" s="101"/>
      <c r="G69" s="106"/>
      <c r="H69" s="106"/>
      <c r="I69" s="105"/>
      <c r="J69" s="136"/>
      <c r="K69" s="106"/>
      <c r="L69" s="107"/>
      <c r="M69" s="291"/>
      <c r="N69" s="51"/>
    </row>
    <row r="70" spans="1:14" ht="12.75">
      <c r="A70" s="264"/>
      <c r="B70" s="254"/>
      <c r="C70" s="101"/>
      <c r="D70" s="101"/>
      <c r="E70" s="101"/>
      <c r="F70" s="101"/>
      <c r="G70" s="106"/>
      <c r="H70" s="106"/>
      <c r="I70" s="105"/>
      <c r="J70" s="136"/>
      <c r="K70" s="106"/>
      <c r="L70" s="107"/>
      <c r="M70" s="291"/>
      <c r="N70" s="51"/>
    </row>
    <row r="71" spans="1:14" ht="12.75">
      <c r="A71" s="264"/>
      <c r="B71" s="254"/>
      <c r="C71" s="101"/>
      <c r="D71" s="101"/>
      <c r="E71" s="101"/>
      <c r="F71" s="101"/>
      <c r="G71" s="106"/>
      <c r="H71" s="106"/>
      <c r="I71" s="105"/>
      <c r="J71" s="136"/>
      <c r="K71" s="106"/>
      <c r="L71" s="107"/>
      <c r="M71" s="291"/>
      <c r="N71" s="51"/>
    </row>
    <row r="72" spans="1:14" ht="12.75">
      <c r="A72" s="264"/>
      <c r="B72" s="254"/>
      <c r="C72" s="101"/>
      <c r="D72" s="101"/>
      <c r="E72" s="101"/>
      <c r="F72" s="101"/>
      <c r="G72" s="106"/>
      <c r="H72" s="106"/>
      <c r="I72" s="105"/>
      <c r="J72" s="136"/>
      <c r="K72" s="106"/>
      <c r="L72" s="107"/>
      <c r="M72" s="291"/>
      <c r="N72" s="51"/>
    </row>
    <row r="73" spans="1:14" ht="12.75">
      <c r="A73" s="264"/>
      <c r="B73" s="254"/>
      <c r="C73" s="101"/>
      <c r="D73" s="101"/>
      <c r="E73" s="101"/>
      <c r="F73" s="101"/>
      <c r="G73" s="106"/>
      <c r="H73" s="106"/>
      <c r="I73" s="105"/>
      <c r="J73" s="136"/>
      <c r="K73" s="106"/>
      <c r="L73" s="107"/>
      <c r="M73" s="291"/>
      <c r="N73" s="51"/>
    </row>
    <row r="74" spans="1:14" ht="12.75">
      <c r="A74" s="265"/>
      <c r="B74" s="255"/>
      <c r="C74" s="206"/>
      <c r="D74" s="206"/>
      <c r="E74" s="206"/>
      <c r="F74" s="206"/>
      <c r="G74" s="108"/>
      <c r="H74" s="108"/>
      <c r="I74" s="109"/>
      <c r="J74" s="137"/>
      <c r="K74" s="108"/>
      <c r="L74" s="110"/>
      <c r="M74" s="292"/>
      <c r="N74" s="51"/>
    </row>
    <row r="75" spans="1:14" ht="12.75">
      <c r="A75" s="51"/>
      <c r="B75" s="67"/>
      <c r="C75" s="67"/>
      <c r="D75" s="67"/>
      <c r="E75" s="67"/>
      <c r="F75" s="67"/>
      <c r="G75" s="67"/>
      <c r="H75" s="67"/>
      <c r="I75" s="67"/>
      <c r="J75" s="88"/>
      <c r="K75" s="67"/>
      <c r="L75" s="67"/>
      <c r="M75" s="67"/>
      <c r="N75" s="51"/>
    </row>
  </sheetData>
  <sheetProtection password="CA1D" sheet="1" insertRows="0"/>
  <mergeCells count="63">
    <mergeCell ref="M62:M64"/>
    <mergeCell ref="A63:A74"/>
    <mergeCell ref="B64:B74"/>
    <mergeCell ref="M65:M74"/>
    <mergeCell ref="M49:M51"/>
    <mergeCell ref="A50:A61"/>
    <mergeCell ref="B51:B61"/>
    <mergeCell ref="M52:M61"/>
    <mergeCell ref="B62:B63"/>
    <mergeCell ref="C62:C63"/>
    <mergeCell ref="D62:D63"/>
    <mergeCell ref="E62:E63"/>
    <mergeCell ref="F62:F63"/>
    <mergeCell ref="G62:L64"/>
    <mergeCell ref="M36:M38"/>
    <mergeCell ref="A37:A48"/>
    <mergeCell ref="B38:B48"/>
    <mergeCell ref="M39:M48"/>
    <mergeCell ref="B49:B50"/>
    <mergeCell ref="C49:C50"/>
    <mergeCell ref="D49:D50"/>
    <mergeCell ref="E49:E50"/>
    <mergeCell ref="F49:F50"/>
    <mergeCell ref="G49:L51"/>
    <mergeCell ref="M23:M25"/>
    <mergeCell ref="A24:A35"/>
    <mergeCell ref="B25:B35"/>
    <mergeCell ref="M26:M35"/>
    <mergeCell ref="B36:B37"/>
    <mergeCell ref="C36:C37"/>
    <mergeCell ref="D36:D37"/>
    <mergeCell ref="E36:E37"/>
    <mergeCell ref="F36:F37"/>
    <mergeCell ref="G36:L38"/>
    <mergeCell ref="M9:M11"/>
    <mergeCell ref="A10:A22"/>
    <mergeCell ref="B11:B22"/>
    <mergeCell ref="M12:M22"/>
    <mergeCell ref="B23:B24"/>
    <mergeCell ref="C23:C24"/>
    <mergeCell ref="D23:D24"/>
    <mergeCell ref="E23:E24"/>
    <mergeCell ref="F23:F24"/>
    <mergeCell ref="G23:L25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03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E16" sqref="E16"/>
    </sheetView>
  </sheetViews>
  <sheetFormatPr defaultColWidth="9.140625" defaultRowHeight="12.75"/>
  <cols>
    <col min="1" max="1" width="15.57421875" style="42" customWidth="1"/>
    <col min="2" max="2" width="9.140625" style="46" customWidth="1"/>
    <col min="3" max="4" width="10.421875" style="46" customWidth="1"/>
    <col min="5" max="6" width="9.140625" style="46" customWidth="1"/>
    <col min="7" max="7" width="13.8515625" style="46" customWidth="1"/>
    <col min="8" max="8" width="12.140625" style="46" customWidth="1"/>
    <col min="9" max="9" width="11.7109375" style="46" customWidth="1"/>
    <col min="10" max="10" width="48.57421875" style="89" customWidth="1"/>
    <col min="11" max="11" width="11.28125" style="46" customWidth="1"/>
    <col min="12" max="13" width="11.57421875" style="46" customWidth="1"/>
    <col min="14" max="14" width="6.140625" style="42" customWidth="1"/>
    <col min="15" max="16384" width="9.140625" style="42" customWidth="1"/>
  </cols>
  <sheetData>
    <row r="1" spans="1:14" ht="7.5" customHeight="1">
      <c r="A1" s="47"/>
      <c r="B1" s="48"/>
      <c r="C1" s="48"/>
      <c r="D1" s="48">
        <f>eelarve!B4</f>
        <v>0</v>
      </c>
      <c r="E1" s="48"/>
      <c r="F1" s="48"/>
      <c r="G1" s="48"/>
      <c r="H1" s="48"/>
      <c r="I1" s="49"/>
      <c r="J1" s="87"/>
      <c r="K1" s="50"/>
      <c r="L1" s="50"/>
      <c r="M1" s="48"/>
      <c r="N1" s="51"/>
    </row>
    <row r="2" spans="1:14" ht="15">
      <c r="A2" s="52" t="s">
        <v>117</v>
      </c>
      <c r="B2" s="48"/>
      <c r="C2" s="48"/>
      <c r="D2" s="48"/>
      <c r="E2" s="48"/>
      <c r="F2" s="48"/>
      <c r="G2" s="48"/>
      <c r="H2" s="48"/>
      <c r="I2" s="49"/>
      <c r="J2" s="284" t="str">
        <f>'1. Tööjõukulud'!J2:J3</f>
        <v>KÜSK projekti tunnus (objekt,kulukoht) toetuse saaja raamatupidamisdokumentidel:</v>
      </c>
      <c r="K2" s="285" t="s">
        <v>33</v>
      </c>
      <c r="L2" s="285"/>
      <c r="M2" s="72">
        <f>'1. Tööjõukulud'!M2</f>
        <v>0</v>
      </c>
      <c r="N2" s="51"/>
    </row>
    <row r="3" spans="1:14" ht="16.5" customHeight="1">
      <c r="A3" s="68" t="s">
        <v>27</v>
      </c>
      <c r="B3" s="204">
        <f>eelarve!E61</f>
        <v>0</v>
      </c>
      <c r="C3" s="204">
        <f>eelarve!F61</f>
        <v>0</v>
      </c>
      <c r="D3" s="204">
        <f>eelarve!G61</f>
        <v>0</v>
      </c>
      <c r="E3" s="204">
        <f>eelarve!H61</f>
        <v>0</v>
      </c>
      <c r="F3" s="204">
        <f>eelarve!I61</f>
        <v>0</v>
      </c>
      <c r="G3" s="53"/>
      <c r="H3" s="48"/>
      <c r="I3" s="54"/>
      <c r="J3" s="284"/>
      <c r="K3" s="50"/>
      <c r="L3" s="50"/>
      <c r="M3" s="71" t="s">
        <v>30</v>
      </c>
      <c r="N3" s="51"/>
    </row>
    <row r="4" spans="1:14" s="43" customFormat="1" ht="17.25" customHeight="1">
      <c r="A4" s="55" t="s">
        <v>28</v>
      </c>
      <c r="B4" s="205"/>
      <c r="C4" s="205">
        <f>C11+C24+C37+C50+C64+C78+C91</f>
        <v>0</v>
      </c>
      <c r="D4" s="205">
        <f>D11+D24+D37+D50+D64+D78+D91</f>
        <v>0</v>
      </c>
      <c r="E4" s="205">
        <f>E11+E24+E37+E50+E64+E78+E91</f>
        <v>0</v>
      </c>
      <c r="F4" s="205">
        <f>F11+F24+F37+F50+F64+F78+F91</f>
        <v>0</v>
      </c>
      <c r="G4" s="56"/>
      <c r="H4" s="56"/>
      <c r="I4" s="57"/>
      <c r="J4" s="90">
        <f>'1. Tööjõukulud'!J4</f>
        <v>0</v>
      </c>
      <c r="K4" s="58"/>
      <c r="L4" s="58"/>
      <c r="M4" s="209">
        <f>B3-C4-D4-E4-F4</f>
        <v>0</v>
      </c>
      <c r="N4" s="59"/>
    </row>
    <row r="5" spans="1:14" ht="16.5" customHeight="1">
      <c r="A5" s="60"/>
      <c r="B5" s="69" t="e">
        <f>(C4+D4+E4+F4)/B3</f>
        <v>#DIV/0!</v>
      </c>
      <c r="C5" s="70">
        <f>IF(C3&gt;0,C4/C3,"")</f>
      </c>
      <c r="D5" s="70">
        <f>IF(D3&gt;0,D4/D3,"")</f>
      </c>
      <c r="E5" s="70">
        <f>IF(E3&gt;0,E4/E3,"")</f>
      </c>
      <c r="F5" s="70">
        <f>IF(F3&gt;0,F4/F3,"")</f>
      </c>
      <c r="G5" s="48"/>
      <c r="H5" s="48"/>
      <c r="I5" s="49"/>
      <c r="J5" s="87"/>
      <c r="K5" s="50"/>
      <c r="L5" s="50"/>
      <c r="M5" s="48"/>
      <c r="N5" s="51"/>
    </row>
    <row r="6" spans="1:14" s="44" customFormat="1" ht="17.25" customHeight="1">
      <c r="A6" s="243" t="s">
        <v>22</v>
      </c>
      <c r="B6" s="240" t="s">
        <v>16</v>
      </c>
      <c r="C6" s="256" t="s">
        <v>17</v>
      </c>
      <c r="D6" s="256"/>
      <c r="E6" s="256"/>
      <c r="F6" s="256"/>
      <c r="G6" s="257"/>
      <c r="H6" s="257"/>
      <c r="I6" s="257"/>
      <c r="J6" s="257"/>
      <c r="K6" s="257"/>
      <c r="L6" s="258"/>
      <c r="M6" s="286" t="s">
        <v>26</v>
      </c>
      <c r="N6" s="61"/>
    </row>
    <row r="7" spans="1:14" s="44" customFormat="1" ht="15.75" customHeight="1">
      <c r="A7" s="244"/>
      <c r="B7" s="241"/>
      <c r="C7" s="246" t="s">
        <v>18</v>
      </c>
      <c r="D7" s="247"/>
      <c r="E7" s="247"/>
      <c r="F7" s="248"/>
      <c r="G7" s="249" t="s">
        <v>29</v>
      </c>
      <c r="H7" s="251" t="s">
        <v>19</v>
      </c>
      <c r="I7" s="249" t="s">
        <v>20</v>
      </c>
      <c r="J7" s="234" t="s">
        <v>21</v>
      </c>
      <c r="K7" s="236" t="str">
        <f>'1. Tööjõukulud'!K7:K8</f>
        <v>Dokumendi reg.number taotleja raamatu-pidamises</v>
      </c>
      <c r="L7" s="289" t="str">
        <f>'1. Tööjõukulud'!L7:L8</f>
        <v>Pangaarvelt tasumise kuupäev</v>
      </c>
      <c r="M7" s="287"/>
      <c r="N7" s="61"/>
    </row>
    <row r="8" spans="1:14" ht="45" customHeight="1">
      <c r="A8" s="245"/>
      <c r="B8" s="242"/>
      <c r="C8" s="62" t="s">
        <v>5</v>
      </c>
      <c r="D8" s="62" t="s">
        <v>24</v>
      </c>
      <c r="E8" s="63" t="s">
        <v>23</v>
      </c>
      <c r="F8" s="63" t="s">
        <v>25</v>
      </c>
      <c r="G8" s="250"/>
      <c r="H8" s="252"/>
      <c r="I8" s="250"/>
      <c r="J8" s="235"/>
      <c r="K8" s="237"/>
      <c r="L8" s="239"/>
      <c r="M8" s="288"/>
      <c r="N8" s="51"/>
    </row>
    <row r="9" spans="1:14" ht="12.75">
      <c r="A9" s="64"/>
      <c r="B9" s="266">
        <f>eelarve!E62</f>
        <v>0</v>
      </c>
      <c r="C9" s="266">
        <f>eelarve!F62</f>
        <v>0</v>
      </c>
      <c r="D9" s="266">
        <f>eelarve!G62</f>
        <v>0</v>
      </c>
      <c r="E9" s="266">
        <f>eelarve!H62</f>
        <v>0</v>
      </c>
      <c r="F9" s="266">
        <f>eelarve!I62</f>
        <v>0</v>
      </c>
      <c r="G9" s="271"/>
      <c r="H9" s="272"/>
      <c r="I9" s="272"/>
      <c r="J9" s="272"/>
      <c r="K9" s="272"/>
      <c r="L9" s="273"/>
      <c r="M9" s="280">
        <f>B9-C11-D11-E11-F11</f>
        <v>0</v>
      </c>
      <c r="N9" s="51"/>
    </row>
    <row r="10" spans="1:14" s="45" customFormat="1" ht="3" customHeight="1">
      <c r="A10" s="262" t="str">
        <f>eelarve!A62</f>
        <v>6.1.</v>
      </c>
      <c r="B10" s="267"/>
      <c r="C10" s="267"/>
      <c r="D10" s="267"/>
      <c r="E10" s="267"/>
      <c r="F10" s="267"/>
      <c r="G10" s="274"/>
      <c r="H10" s="275"/>
      <c r="I10" s="275"/>
      <c r="J10" s="275"/>
      <c r="K10" s="275"/>
      <c r="L10" s="276"/>
      <c r="M10" s="281"/>
      <c r="N10" s="65"/>
    </row>
    <row r="11" spans="1:14" s="45" customFormat="1" ht="16.5" customHeight="1">
      <c r="A11" s="262"/>
      <c r="B11" s="253"/>
      <c r="C11" s="66">
        <f>SUM(C12:C21)</f>
        <v>0</v>
      </c>
      <c r="D11" s="66">
        <f>SUM(D12:D21)</f>
        <v>0</v>
      </c>
      <c r="E11" s="66">
        <f>SUM(E12:E21)</f>
        <v>0</v>
      </c>
      <c r="F11" s="66">
        <f>SUM(F12:F21)</f>
        <v>0</v>
      </c>
      <c r="G11" s="277"/>
      <c r="H11" s="278"/>
      <c r="I11" s="278"/>
      <c r="J11" s="278"/>
      <c r="K11" s="278"/>
      <c r="L11" s="279"/>
      <c r="M11" s="282"/>
      <c r="N11" s="65"/>
    </row>
    <row r="12" spans="1:14" ht="12.75">
      <c r="A12" s="263"/>
      <c r="B12" s="254"/>
      <c r="C12" s="101"/>
      <c r="D12" s="101"/>
      <c r="E12" s="101"/>
      <c r="F12" s="101"/>
      <c r="G12" s="103"/>
      <c r="H12" s="138"/>
      <c r="I12" s="139"/>
      <c r="J12" s="140"/>
      <c r="K12" s="103"/>
      <c r="L12" s="104"/>
      <c r="M12" s="290"/>
      <c r="N12" s="51"/>
    </row>
    <row r="13" spans="1:14" ht="12.75">
      <c r="A13" s="263"/>
      <c r="B13" s="254"/>
      <c r="C13" s="101"/>
      <c r="D13" s="101"/>
      <c r="E13" s="101"/>
      <c r="F13" s="101"/>
      <c r="G13" s="103"/>
      <c r="H13" s="138"/>
      <c r="I13" s="139"/>
      <c r="J13" s="140"/>
      <c r="K13" s="103"/>
      <c r="L13" s="104"/>
      <c r="M13" s="291"/>
      <c r="N13" s="51"/>
    </row>
    <row r="14" spans="1:14" ht="12.75">
      <c r="A14" s="263"/>
      <c r="B14" s="254"/>
      <c r="C14" s="101"/>
      <c r="D14" s="101"/>
      <c r="E14" s="101"/>
      <c r="F14" s="101"/>
      <c r="G14" s="106"/>
      <c r="H14" s="106"/>
      <c r="I14" s="141"/>
      <c r="J14" s="142"/>
      <c r="K14" s="106"/>
      <c r="L14" s="104"/>
      <c r="M14" s="291"/>
      <c r="N14" s="51"/>
    </row>
    <row r="15" spans="1:14" ht="12.75">
      <c r="A15" s="263"/>
      <c r="B15" s="254"/>
      <c r="C15" s="101"/>
      <c r="D15" s="101"/>
      <c r="E15" s="101"/>
      <c r="F15" s="101"/>
      <c r="G15" s="106"/>
      <c r="H15" s="138"/>
      <c r="I15" s="141"/>
      <c r="J15" s="142"/>
      <c r="K15" s="106"/>
      <c r="L15" s="104"/>
      <c r="M15" s="291"/>
      <c r="N15" s="51"/>
    </row>
    <row r="16" spans="1:14" ht="12.75">
      <c r="A16" s="264"/>
      <c r="B16" s="254"/>
      <c r="C16" s="101"/>
      <c r="D16" s="101"/>
      <c r="E16" s="101"/>
      <c r="F16" s="101"/>
      <c r="G16" s="106"/>
      <c r="H16" s="106"/>
      <c r="I16" s="141"/>
      <c r="J16" s="142"/>
      <c r="K16" s="106"/>
      <c r="L16" s="104"/>
      <c r="M16" s="291"/>
      <c r="N16" s="51"/>
    </row>
    <row r="17" spans="1:14" ht="12.75">
      <c r="A17" s="264"/>
      <c r="B17" s="254"/>
      <c r="C17" s="101"/>
      <c r="D17" s="101"/>
      <c r="E17" s="101"/>
      <c r="F17" s="101"/>
      <c r="G17" s="106"/>
      <c r="H17" s="106"/>
      <c r="I17" s="141"/>
      <c r="J17" s="142"/>
      <c r="K17" s="106"/>
      <c r="L17" s="104"/>
      <c r="M17" s="291"/>
      <c r="N17" s="51"/>
    </row>
    <row r="18" spans="1:14" ht="12.75">
      <c r="A18" s="264"/>
      <c r="B18" s="254"/>
      <c r="C18" s="101"/>
      <c r="D18" s="101"/>
      <c r="E18" s="101"/>
      <c r="F18" s="101"/>
      <c r="G18" s="106"/>
      <c r="H18" s="106"/>
      <c r="I18" s="141"/>
      <c r="J18" s="142"/>
      <c r="K18" s="106"/>
      <c r="L18" s="104"/>
      <c r="M18" s="291"/>
      <c r="N18" s="51"/>
    </row>
    <row r="19" spans="1:14" ht="12.75">
      <c r="A19" s="264"/>
      <c r="B19" s="254"/>
      <c r="C19" s="101"/>
      <c r="D19" s="101"/>
      <c r="E19" s="101"/>
      <c r="F19" s="101"/>
      <c r="G19" s="106"/>
      <c r="H19" s="106"/>
      <c r="I19" s="141"/>
      <c r="J19" s="142"/>
      <c r="K19" s="106"/>
      <c r="L19" s="104"/>
      <c r="M19" s="291"/>
      <c r="N19" s="51"/>
    </row>
    <row r="20" spans="1:14" ht="12.75">
      <c r="A20" s="264"/>
      <c r="B20" s="254"/>
      <c r="C20" s="101"/>
      <c r="D20" s="101"/>
      <c r="E20" s="101"/>
      <c r="F20" s="101"/>
      <c r="G20" s="106"/>
      <c r="H20" s="106"/>
      <c r="I20" s="141"/>
      <c r="J20" s="142"/>
      <c r="K20" s="106"/>
      <c r="L20" s="104"/>
      <c r="M20" s="291"/>
      <c r="N20" s="51"/>
    </row>
    <row r="21" spans="1:14" ht="12.75">
      <c r="A21" s="265"/>
      <c r="B21" s="255"/>
      <c r="C21" s="206"/>
      <c r="D21" s="206"/>
      <c r="E21" s="206"/>
      <c r="F21" s="206"/>
      <c r="G21" s="108"/>
      <c r="H21" s="108"/>
      <c r="I21" s="143"/>
      <c r="J21" s="144"/>
      <c r="K21" s="108"/>
      <c r="L21" s="145"/>
      <c r="M21" s="292"/>
      <c r="N21" s="51"/>
    </row>
    <row r="22" spans="1:14" ht="12.75">
      <c r="A22" s="64"/>
      <c r="B22" s="266">
        <f>eelarve!E63</f>
        <v>0</v>
      </c>
      <c r="C22" s="266">
        <f>eelarve!F63</f>
        <v>0</v>
      </c>
      <c r="D22" s="266">
        <f>eelarve!G63</f>
        <v>0</v>
      </c>
      <c r="E22" s="266">
        <f>eelarve!H63</f>
        <v>0</v>
      </c>
      <c r="F22" s="266">
        <f>eelarve!I63</f>
        <v>0</v>
      </c>
      <c r="G22" s="271"/>
      <c r="H22" s="272"/>
      <c r="I22" s="272"/>
      <c r="J22" s="272"/>
      <c r="K22" s="272"/>
      <c r="L22" s="273"/>
      <c r="M22" s="280">
        <f>B22-C24-D24-E24-F24</f>
        <v>0</v>
      </c>
      <c r="N22" s="51"/>
    </row>
    <row r="23" spans="1:14" ht="4.5" customHeight="1">
      <c r="A23" s="262" t="str">
        <f>eelarve!A63</f>
        <v>6.2. </v>
      </c>
      <c r="B23" s="267"/>
      <c r="C23" s="267"/>
      <c r="D23" s="267"/>
      <c r="E23" s="267"/>
      <c r="F23" s="267"/>
      <c r="G23" s="274"/>
      <c r="H23" s="275"/>
      <c r="I23" s="275"/>
      <c r="J23" s="275"/>
      <c r="K23" s="275"/>
      <c r="L23" s="276"/>
      <c r="M23" s="281"/>
      <c r="N23" s="51"/>
    </row>
    <row r="24" spans="1:14" ht="15.75" customHeight="1">
      <c r="A24" s="262"/>
      <c r="B24" s="253"/>
      <c r="C24" s="66">
        <f>SUM(C25:C34)</f>
        <v>0</v>
      </c>
      <c r="D24" s="66">
        <f>SUM(D25:D34)</f>
        <v>0</v>
      </c>
      <c r="E24" s="66">
        <f>SUM(E25:E34)</f>
        <v>0</v>
      </c>
      <c r="F24" s="66">
        <f>SUM(F25:F34)</f>
        <v>0</v>
      </c>
      <c r="G24" s="277"/>
      <c r="H24" s="278"/>
      <c r="I24" s="278"/>
      <c r="J24" s="278"/>
      <c r="K24" s="278"/>
      <c r="L24" s="279"/>
      <c r="M24" s="282"/>
      <c r="N24" s="51"/>
    </row>
    <row r="25" spans="1:14" ht="12.75">
      <c r="A25" s="263"/>
      <c r="B25" s="254"/>
      <c r="C25" s="101"/>
      <c r="D25" s="101"/>
      <c r="E25" s="101"/>
      <c r="F25" s="101"/>
      <c r="G25" s="103"/>
      <c r="H25" s="138"/>
      <c r="I25" s="139"/>
      <c r="J25" s="140"/>
      <c r="K25" s="103"/>
      <c r="L25" s="104"/>
      <c r="M25" s="290"/>
      <c r="N25" s="51"/>
    </row>
    <row r="26" spans="1:14" ht="12.75">
      <c r="A26" s="263"/>
      <c r="B26" s="254"/>
      <c r="C26" s="101"/>
      <c r="D26" s="101"/>
      <c r="E26" s="101"/>
      <c r="F26" s="101"/>
      <c r="G26" s="103"/>
      <c r="H26" s="138"/>
      <c r="I26" s="139"/>
      <c r="J26" s="140"/>
      <c r="K26" s="103"/>
      <c r="L26" s="104"/>
      <c r="M26" s="291"/>
      <c r="N26" s="51"/>
    </row>
    <row r="27" spans="1:14" ht="12.75">
      <c r="A27" s="263"/>
      <c r="B27" s="254"/>
      <c r="C27" s="101"/>
      <c r="D27" s="101"/>
      <c r="E27" s="101"/>
      <c r="F27" s="101"/>
      <c r="G27" s="106"/>
      <c r="H27" s="106"/>
      <c r="I27" s="141"/>
      <c r="J27" s="142"/>
      <c r="K27" s="106"/>
      <c r="L27" s="104"/>
      <c r="M27" s="291"/>
      <c r="N27" s="51"/>
    </row>
    <row r="28" spans="1:14" ht="12.75">
      <c r="A28" s="263"/>
      <c r="B28" s="254"/>
      <c r="C28" s="101"/>
      <c r="D28" s="101"/>
      <c r="E28" s="101"/>
      <c r="F28" s="101"/>
      <c r="G28" s="106"/>
      <c r="H28" s="106"/>
      <c r="I28" s="141"/>
      <c r="J28" s="142"/>
      <c r="K28" s="106"/>
      <c r="L28" s="104"/>
      <c r="M28" s="291"/>
      <c r="N28" s="51"/>
    </row>
    <row r="29" spans="1:14" ht="12.75">
      <c r="A29" s="264"/>
      <c r="B29" s="254"/>
      <c r="C29" s="101"/>
      <c r="D29" s="101"/>
      <c r="E29" s="101"/>
      <c r="F29" s="101"/>
      <c r="G29" s="106"/>
      <c r="H29" s="106"/>
      <c r="I29" s="141"/>
      <c r="J29" s="142"/>
      <c r="K29" s="106"/>
      <c r="L29" s="104"/>
      <c r="M29" s="291"/>
      <c r="N29" s="51"/>
    </row>
    <row r="30" spans="1:14" ht="12.75">
      <c r="A30" s="264"/>
      <c r="B30" s="254"/>
      <c r="C30" s="101"/>
      <c r="D30" s="101"/>
      <c r="E30" s="101"/>
      <c r="F30" s="101"/>
      <c r="G30" s="106"/>
      <c r="H30" s="106"/>
      <c r="I30" s="141"/>
      <c r="J30" s="142"/>
      <c r="K30" s="106"/>
      <c r="L30" s="104"/>
      <c r="M30" s="291"/>
      <c r="N30" s="51"/>
    </row>
    <row r="31" spans="1:14" ht="12.75">
      <c r="A31" s="264"/>
      <c r="B31" s="254"/>
      <c r="C31" s="101"/>
      <c r="D31" s="101"/>
      <c r="E31" s="101"/>
      <c r="F31" s="101"/>
      <c r="G31" s="106"/>
      <c r="H31" s="106"/>
      <c r="I31" s="141"/>
      <c r="J31" s="142"/>
      <c r="K31" s="106"/>
      <c r="L31" s="104"/>
      <c r="M31" s="291"/>
      <c r="N31" s="51"/>
    </row>
    <row r="32" spans="1:14" ht="12.75">
      <c r="A32" s="264"/>
      <c r="B32" s="254"/>
      <c r="C32" s="101"/>
      <c r="D32" s="101"/>
      <c r="E32" s="101"/>
      <c r="F32" s="101"/>
      <c r="G32" s="106"/>
      <c r="H32" s="106"/>
      <c r="I32" s="141"/>
      <c r="J32" s="142"/>
      <c r="K32" s="106"/>
      <c r="L32" s="104"/>
      <c r="M32" s="291"/>
      <c r="N32" s="51"/>
    </row>
    <row r="33" spans="1:14" ht="12.75">
      <c r="A33" s="264"/>
      <c r="B33" s="254"/>
      <c r="C33" s="101"/>
      <c r="D33" s="101"/>
      <c r="E33" s="101"/>
      <c r="F33" s="101"/>
      <c r="G33" s="106"/>
      <c r="H33" s="106"/>
      <c r="I33" s="141"/>
      <c r="J33" s="142"/>
      <c r="K33" s="106"/>
      <c r="L33" s="104"/>
      <c r="M33" s="291"/>
      <c r="N33" s="51"/>
    </row>
    <row r="34" spans="1:14" ht="12.75">
      <c r="A34" s="265"/>
      <c r="B34" s="255"/>
      <c r="C34" s="206"/>
      <c r="D34" s="206"/>
      <c r="E34" s="206"/>
      <c r="F34" s="206"/>
      <c r="G34" s="108"/>
      <c r="H34" s="108"/>
      <c r="I34" s="143"/>
      <c r="J34" s="144"/>
      <c r="K34" s="108"/>
      <c r="L34" s="145"/>
      <c r="M34" s="292"/>
      <c r="N34" s="51"/>
    </row>
    <row r="35" spans="1:14" ht="12.75">
      <c r="A35" s="64"/>
      <c r="B35" s="266">
        <f>eelarve!E64</f>
        <v>0</v>
      </c>
      <c r="C35" s="266">
        <f>eelarve!F64</f>
        <v>0</v>
      </c>
      <c r="D35" s="266">
        <f>eelarve!G64</f>
        <v>0</v>
      </c>
      <c r="E35" s="266">
        <f>eelarve!H64</f>
        <v>0</v>
      </c>
      <c r="F35" s="266">
        <f>eelarve!I64</f>
        <v>0</v>
      </c>
      <c r="G35" s="271"/>
      <c r="H35" s="272"/>
      <c r="I35" s="272"/>
      <c r="J35" s="272"/>
      <c r="K35" s="272"/>
      <c r="L35" s="273"/>
      <c r="M35" s="280">
        <f>B35-C37-D37-E37-F37</f>
        <v>0</v>
      </c>
      <c r="N35" s="51"/>
    </row>
    <row r="36" spans="1:14" ht="4.5" customHeight="1">
      <c r="A36" s="262">
        <f>eelarve!A64</f>
        <v>0</v>
      </c>
      <c r="B36" s="267"/>
      <c r="C36" s="267"/>
      <c r="D36" s="267"/>
      <c r="E36" s="267"/>
      <c r="F36" s="267"/>
      <c r="G36" s="274"/>
      <c r="H36" s="275"/>
      <c r="I36" s="275"/>
      <c r="J36" s="275"/>
      <c r="K36" s="275"/>
      <c r="L36" s="276"/>
      <c r="M36" s="281"/>
      <c r="N36" s="51"/>
    </row>
    <row r="37" spans="1:14" ht="15.75" customHeight="1">
      <c r="A37" s="262"/>
      <c r="B37" s="253"/>
      <c r="C37" s="66">
        <f>SUM(C38:C47)</f>
        <v>0</v>
      </c>
      <c r="D37" s="66">
        <f>SUM(D38:D47)</f>
        <v>0</v>
      </c>
      <c r="E37" s="66">
        <f>SUM(E38:E47)</f>
        <v>0</v>
      </c>
      <c r="F37" s="66">
        <f>SUM(F38:F47)</f>
        <v>0</v>
      </c>
      <c r="G37" s="277"/>
      <c r="H37" s="278"/>
      <c r="I37" s="278"/>
      <c r="J37" s="278"/>
      <c r="K37" s="278"/>
      <c r="L37" s="279"/>
      <c r="M37" s="282"/>
      <c r="N37" s="51"/>
    </row>
    <row r="38" spans="1:14" ht="12.75">
      <c r="A38" s="263"/>
      <c r="B38" s="254"/>
      <c r="C38" s="101"/>
      <c r="D38" s="101"/>
      <c r="E38" s="101"/>
      <c r="F38" s="101"/>
      <c r="G38" s="103"/>
      <c r="H38" s="138"/>
      <c r="I38" s="139"/>
      <c r="J38" s="140"/>
      <c r="K38" s="103"/>
      <c r="L38" s="104"/>
      <c r="M38" s="290"/>
      <c r="N38" s="51"/>
    </row>
    <row r="39" spans="1:14" ht="12.75">
      <c r="A39" s="263"/>
      <c r="B39" s="254"/>
      <c r="C39" s="101"/>
      <c r="D39" s="101"/>
      <c r="E39" s="101"/>
      <c r="F39" s="101"/>
      <c r="G39" s="103"/>
      <c r="H39" s="138"/>
      <c r="I39" s="139"/>
      <c r="J39" s="140"/>
      <c r="K39" s="103"/>
      <c r="L39" s="104"/>
      <c r="M39" s="291"/>
      <c r="N39" s="51"/>
    </row>
    <row r="40" spans="1:14" ht="12.75">
      <c r="A40" s="263"/>
      <c r="B40" s="254"/>
      <c r="C40" s="101"/>
      <c r="D40" s="101"/>
      <c r="E40" s="101"/>
      <c r="F40" s="101"/>
      <c r="G40" s="106"/>
      <c r="H40" s="106"/>
      <c r="I40" s="141"/>
      <c r="J40" s="142"/>
      <c r="K40" s="106"/>
      <c r="L40" s="104"/>
      <c r="M40" s="291"/>
      <c r="N40" s="51"/>
    </row>
    <row r="41" spans="1:14" ht="12.75">
      <c r="A41" s="263"/>
      <c r="B41" s="254"/>
      <c r="C41" s="101"/>
      <c r="D41" s="101"/>
      <c r="E41" s="101"/>
      <c r="F41" s="101"/>
      <c r="G41" s="106"/>
      <c r="H41" s="106"/>
      <c r="I41" s="141"/>
      <c r="J41" s="142"/>
      <c r="K41" s="106"/>
      <c r="L41" s="104"/>
      <c r="M41" s="291"/>
      <c r="N41" s="51"/>
    </row>
    <row r="42" spans="1:14" ht="12.75">
      <c r="A42" s="264"/>
      <c r="B42" s="254"/>
      <c r="C42" s="101"/>
      <c r="D42" s="101"/>
      <c r="E42" s="101"/>
      <c r="F42" s="101"/>
      <c r="G42" s="106"/>
      <c r="H42" s="106"/>
      <c r="I42" s="141"/>
      <c r="J42" s="142"/>
      <c r="K42" s="106"/>
      <c r="L42" s="104"/>
      <c r="M42" s="291"/>
      <c r="N42" s="51"/>
    </row>
    <row r="43" spans="1:14" ht="12.75">
      <c r="A43" s="264"/>
      <c r="B43" s="254"/>
      <c r="C43" s="101"/>
      <c r="D43" s="101"/>
      <c r="E43" s="101"/>
      <c r="F43" s="101"/>
      <c r="G43" s="106"/>
      <c r="H43" s="106"/>
      <c r="I43" s="141"/>
      <c r="J43" s="142"/>
      <c r="K43" s="106"/>
      <c r="L43" s="104"/>
      <c r="M43" s="291"/>
      <c r="N43" s="51"/>
    </row>
    <row r="44" spans="1:14" ht="12.75">
      <c r="A44" s="264"/>
      <c r="B44" s="254"/>
      <c r="C44" s="101"/>
      <c r="D44" s="101"/>
      <c r="E44" s="101"/>
      <c r="F44" s="101"/>
      <c r="G44" s="106"/>
      <c r="H44" s="106"/>
      <c r="I44" s="141"/>
      <c r="J44" s="142"/>
      <c r="K44" s="106"/>
      <c r="L44" s="104"/>
      <c r="M44" s="291"/>
      <c r="N44" s="51"/>
    </row>
    <row r="45" spans="1:14" ht="12.75">
      <c r="A45" s="264"/>
      <c r="B45" s="254"/>
      <c r="C45" s="101"/>
      <c r="D45" s="101"/>
      <c r="E45" s="101"/>
      <c r="F45" s="101"/>
      <c r="G45" s="106"/>
      <c r="H45" s="106"/>
      <c r="I45" s="141"/>
      <c r="J45" s="142"/>
      <c r="K45" s="106"/>
      <c r="L45" s="104"/>
      <c r="M45" s="291"/>
      <c r="N45" s="51"/>
    </row>
    <row r="46" spans="1:14" ht="12.75">
      <c r="A46" s="264"/>
      <c r="B46" s="254"/>
      <c r="C46" s="101"/>
      <c r="D46" s="101"/>
      <c r="E46" s="101"/>
      <c r="F46" s="101"/>
      <c r="G46" s="106"/>
      <c r="H46" s="106"/>
      <c r="I46" s="141"/>
      <c r="J46" s="142"/>
      <c r="K46" s="106"/>
      <c r="L46" s="104"/>
      <c r="M46" s="291"/>
      <c r="N46" s="51"/>
    </row>
    <row r="47" spans="1:14" ht="12.75">
      <c r="A47" s="265"/>
      <c r="B47" s="255"/>
      <c r="C47" s="206"/>
      <c r="D47" s="206"/>
      <c r="E47" s="206"/>
      <c r="F47" s="206"/>
      <c r="G47" s="108"/>
      <c r="H47" s="108"/>
      <c r="I47" s="143"/>
      <c r="J47" s="144"/>
      <c r="K47" s="108"/>
      <c r="L47" s="145"/>
      <c r="M47" s="292"/>
      <c r="N47" s="51"/>
    </row>
    <row r="48" spans="1:14" ht="12.75">
      <c r="A48" s="64"/>
      <c r="B48" s="266">
        <f>eelarve!E65</f>
        <v>0</v>
      </c>
      <c r="C48" s="266">
        <f>eelarve!F65</f>
        <v>0</v>
      </c>
      <c r="D48" s="266">
        <f>eelarve!G65</f>
        <v>0</v>
      </c>
      <c r="E48" s="266">
        <f>eelarve!H65</f>
        <v>0</v>
      </c>
      <c r="F48" s="266">
        <f>eelarve!I65</f>
        <v>0</v>
      </c>
      <c r="G48" s="271"/>
      <c r="H48" s="272"/>
      <c r="I48" s="272"/>
      <c r="J48" s="272"/>
      <c r="K48" s="272"/>
      <c r="L48" s="273"/>
      <c r="M48" s="280">
        <f>B48-C50-D50-E50-F50</f>
        <v>0</v>
      </c>
      <c r="N48" s="51"/>
    </row>
    <row r="49" spans="1:14" ht="6" customHeight="1">
      <c r="A49" s="293">
        <f>eelarve!A65</f>
        <v>0</v>
      </c>
      <c r="B49" s="267"/>
      <c r="C49" s="267"/>
      <c r="D49" s="267"/>
      <c r="E49" s="267"/>
      <c r="F49" s="267"/>
      <c r="G49" s="274"/>
      <c r="H49" s="275"/>
      <c r="I49" s="275"/>
      <c r="J49" s="275"/>
      <c r="K49" s="275"/>
      <c r="L49" s="276"/>
      <c r="M49" s="281"/>
      <c r="N49" s="51"/>
    </row>
    <row r="50" spans="1:14" ht="17.25" customHeight="1">
      <c r="A50" s="293"/>
      <c r="B50" s="253"/>
      <c r="C50" s="66">
        <f>SUM(C51:C61)</f>
        <v>0</v>
      </c>
      <c r="D50" s="66">
        <f>SUM(D51:D61)</f>
        <v>0</v>
      </c>
      <c r="E50" s="66">
        <f>SUM(E51:E61)</f>
        <v>0</v>
      </c>
      <c r="F50" s="66">
        <f>SUM(F51:F61)</f>
        <v>0</v>
      </c>
      <c r="G50" s="277"/>
      <c r="H50" s="278"/>
      <c r="I50" s="278"/>
      <c r="J50" s="278"/>
      <c r="K50" s="278"/>
      <c r="L50" s="279"/>
      <c r="M50" s="282"/>
      <c r="N50" s="51"/>
    </row>
    <row r="51" spans="1:14" ht="12.75">
      <c r="A51" s="294"/>
      <c r="B51" s="254"/>
      <c r="C51" s="101"/>
      <c r="D51" s="101"/>
      <c r="E51" s="101"/>
      <c r="F51" s="101"/>
      <c r="G51" s="103"/>
      <c r="H51" s="138"/>
      <c r="I51" s="139"/>
      <c r="J51" s="140"/>
      <c r="K51" s="103"/>
      <c r="L51" s="104"/>
      <c r="M51" s="290"/>
      <c r="N51" s="51"/>
    </row>
    <row r="52" spans="1:14" ht="12.75">
      <c r="A52" s="294"/>
      <c r="B52" s="254"/>
      <c r="C52" s="101"/>
      <c r="D52" s="101"/>
      <c r="E52" s="101"/>
      <c r="F52" s="101"/>
      <c r="G52" s="103"/>
      <c r="H52" s="138"/>
      <c r="I52" s="139"/>
      <c r="J52" s="140"/>
      <c r="K52" s="103"/>
      <c r="L52" s="104"/>
      <c r="M52" s="291"/>
      <c r="N52" s="51"/>
    </row>
    <row r="53" spans="1:14" ht="12.75">
      <c r="A53" s="294"/>
      <c r="B53" s="254"/>
      <c r="C53" s="101"/>
      <c r="D53" s="101"/>
      <c r="E53" s="101"/>
      <c r="F53" s="101"/>
      <c r="G53" s="106"/>
      <c r="H53" s="106"/>
      <c r="I53" s="141"/>
      <c r="J53" s="142"/>
      <c r="K53" s="106"/>
      <c r="L53" s="104"/>
      <c r="M53" s="291"/>
      <c r="N53" s="51"/>
    </row>
    <row r="54" spans="1:14" ht="12.75">
      <c r="A54" s="295"/>
      <c r="B54" s="254"/>
      <c r="C54" s="101"/>
      <c r="D54" s="101"/>
      <c r="E54" s="101"/>
      <c r="F54" s="101"/>
      <c r="G54" s="106"/>
      <c r="H54" s="106"/>
      <c r="I54" s="141"/>
      <c r="J54" s="142"/>
      <c r="K54" s="106"/>
      <c r="L54" s="104"/>
      <c r="M54" s="291"/>
      <c r="N54" s="51"/>
    </row>
    <row r="55" spans="1:14" ht="12.75">
      <c r="A55" s="295"/>
      <c r="B55" s="254"/>
      <c r="C55" s="101"/>
      <c r="D55" s="101"/>
      <c r="E55" s="101"/>
      <c r="F55" s="101"/>
      <c r="G55" s="106"/>
      <c r="H55" s="106"/>
      <c r="I55" s="141"/>
      <c r="J55" s="142"/>
      <c r="K55" s="106"/>
      <c r="L55" s="104"/>
      <c r="M55" s="291"/>
      <c r="N55" s="51"/>
    </row>
    <row r="56" spans="1:14" ht="12.75">
      <c r="A56" s="295"/>
      <c r="B56" s="254"/>
      <c r="C56" s="101"/>
      <c r="D56" s="101"/>
      <c r="E56" s="101"/>
      <c r="F56" s="101"/>
      <c r="G56" s="106"/>
      <c r="H56" s="106"/>
      <c r="I56" s="141"/>
      <c r="J56" s="142"/>
      <c r="K56" s="106"/>
      <c r="L56" s="104"/>
      <c r="M56" s="291"/>
      <c r="N56" s="51"/>
    </row>
    <row r="57" spans="1:14" ht="12.75">
      <c r="A57" s="295"/>
      <c r="B57" s="254"/>
      <c r="C57" s="101"/>
      <c r="D57" s="101"/>
      <c r="E57" s="101"/>
      <c r="F57" s="101"/>
      <c r="G57" s="106"/>
      <c r="H57" s="106"/>
      <c r="I57" s="141"/>
      <c r="J57" s="142"/>
      <c r="K57" s="106"/>
      <c r="L57" s="104"/>
      <c r="M57" s="291"/>
      <c r="N57" s="51"/>
    </row>
    <row r="58" spans="1:14" ht="12.75">
      <c r="A58" s="295"/>
      <c r="B58" s="254"/>
      <c r="C58" s="101"/>
      <c r="D58" s="101"/>
      <c r="E58" s="101"/>
      <c r="F58" s="101"/>
      <c r="G58" s="106"/>
      <c r="H58" s="106"/>
      <c r="I58" s="141"/>
      <c r="J58" s="142"/>
      <c r="K58" s="106"/>
      <c r="L58" s="104"/>
      <c r="M58" s="291"/>
      <c r="N58" s="51"/>
    </row>
    <row r="59" spans="1:14" ht="12.75">
      <c r="A59" s="295"/>
      <c r="B59" s="254"/>
      <c r="C59" s="101"/>
      <c r="D59" s="101"/>
      <c r="E59" s="101"/>
      <c r="F59" s="101"/>
      <c r="G59" s="106"/>
      <c r="H59" s="106"/>
      <c r="I59" s="141"/>
      <c r="J59" s="142"/>
      <c r="K59" s="106"/>
      <c r="L59" s="104"/>
      <c r="M59" s="291"/>
      <c r="N59" s="51"/>
    </row>
    <row r="60" spans="1:14" ht="12.75">
      <c r="A60" s="295"/>
      <c r="B60" s="254"/>
      <c r="C60" s="101"/>
      <c r="D60" s="101"/>
      <c r="E60" s="101"/>
      <c r="F60" s="101"/>
      <c r="G60" s="106"/>
      <c r="H60" s="106"/>
      <c r="I60" s="141"/>
      <c r="J60" s="142"/>
      <c r="K60" s="106"/>
      <c r="L60" s="104"/>
      <c r="M60" s="291"/>
      <c r="N60" s="51"/>
    </row>
    <row r="61" spans="1:14" ht="12.75">
      <c r="A61" s="296"/>
      <c r="B61" s="255"/>
      <c r="C61" s="206"/>
      <c r="D61" s="206"/>
      <c r="E61" s="206"/>
      <c r="F61" s="206"/>
      <c r="G61" s="108"/>
      <c r="H61" s="108"/>
      <c r="I61" s="143"/>
      <c r="J61" s="144"/>
      <c r="K61" s="108"/>
      <c r="L61" s="145"/>
      <c r="M61" s="292"/>
      <c r="N61" s="51"/>
    </row>
    <row r="62" spans="1:14" ht="12.75">
      <c r="A62" s="64"/>
      <c r="B62" s="266">
        <f>eelarve!E66</f>
        <v>0</v>
      </c>
      <c r="C62" s="266">
        <f>eelarve!F66</f>
        <v>0</v>
      </c>
      <c r="D62" s="266">
        <f>eelarve!G66</f>
        <v>0</v>
      </c>
      <c r="E62" s="266">
        <f>eelarve!H66</f>
        <v>0</v>
      </c>
      <c r="F62" s="266">
        <f>eelarve!I66</f>
        <v>0</v>
      </c>
      <c r="G62" s="271"/>
      <c r="H62" s="272"/>
      <c r="I62" s="272"/>
      <c r="J62" s="272"/>
      <c r="K62" s="272"/>
      <c r="L62" s="273"/>
      <c r="M62" s="280">
        <f>B62-C64-D64-E64-F64</f>
        <v>0</v>
      </c>
      <c r="N62" s="51"/>
    </row>
    <row r="63" spans="1:14" ht="4.5" customHeight="1">
      <c r="A63" s="262">
        <f>eelarve!A66</f>
        <v>0</v>
      </c>
      <c r="B63" s="267"/>
      <c r="C63" s="267"/>
      <c r="D63" s="267"/>
      <c r="E63" s="267"/>
      <c r="F63" s="267"/>
      <c r="G63" s="274"/>
      <c r="H63" s="275"/>
      <c r="I63" s="275"/>
      <c r="J63" s="275"/>
      <c r="K63" s="275"/>
      <c r="L63" s="276"/>
      <c r="M63" s="281"/>
      <c r="N63" s="51"/>
    </row>
    <row r="64" spans="1:14" ht="14.25" customHeight="1">
      <c r="A64" s="262"/>
      <c r="B64" s="253"/>
      <c r="C64" s="66">
        <f>SUM(C65:C75)</f>
        <v>0</v>
      </c>
      <c r="D64" s="66">
        <f>SUM(D65:D75)</f>
        <v>0</v>
      </c>
      <c r="E64" s="66">
        <f>SUM(E65:E75)</f>
        <v>0</v>
      </c>
      <c r="F64" s="66">
        <f>SUM(F65:F75)</f>
        <v>0</v>
      </c>
      <c r="G64" s="277"/>
      <c r="H64" s="278"/>
      <c r="I64" s="278"/>
      <c r="J64" s="278"/>
      <c r="K64" s="278"/>
      <c r="L64" s="279"/>
      <c r="M64" s="282"/>
      <c r="N64" s="51"/>
    </row>
    <row r="65" spans="1:14" ht="12.75">
      <c r="A65" s="263"/>
      <c r="B65" s="254"/>
      <c r="C65" s="101"/>
      <c r="D65" s="101"/>
      <c r="E65" s="101"/>
      <c r="F65" s="101"/>
      <c r="G65" s="103"/>
      <c r="H65" s="138"/>
      <c r="I65" s="139"/>
      <c r="J65" s="140"/>
      <c r="K65" s="103"/>
      <c r="L65" s="104"/>
      <c r="M65" s="290"/>
      <c r="N65" s="51"/>
    </row>
    <row r="66" spans="1:14" ht="12.75">
      <c r="A66" s="263"/>
      <c r="B66" s="254"/>
      <c r="C66" s="101"/>
      <c r="D66" s="101"/>
      <c r="E66" s="101"/>
      <c r="F66" s="101"/>
      <c r="G66" s="103"/>
      <c r="H66" s="138"/>
      <c r="I66" s="139"/>
      <c r="J66" s="140"/>
      <c r="K66" s="103"/>
      <c r="L66" s="104"/>
      <c r="M66" s="291"/>
      <c r="N66" s="51"/>
    </row>
    <row r="67" spans="1:14" ht="12.75">
      <c r="A67" s="263"/>
      <c r="B67" s="254"/>
      <c r="C67" s="101"/>
      <c r="D67" s="101"/>
      <c r="E67" s="101"/>
      <c r="F67" s="101"/>
      <c r="G67" s="106"/>
      <c r="H67" s="106"/>
      <c r="I67" s="141"/>
      <c r="J67" s="142"/>
      <c r="K67" s="106"/>
      <c r="L67" s="104"/>
      <c r="M67" s="291"/>
      <c r="N67" s="51"/>
    </row>
    <row r="68" spans="1:14" ht="12.75">
      <c r="A68" s="263"/>
      <c r="B68" s="254"/>
      <c r="C68" s="101"/>
      <c r="D68" s="101"/>
      <c r="E68" s="101"/>
      <c r="F68" s="101"/>
      <c r="G68" s="106"/>
      <c r="H68" s="106"/>
      <c r="I68" s="141"/>
      <c r="J68" s="142"/>
      <c r="K68" s="106"/>
      <c r="L68" s="104"/>
      <c r="M68" s="291"/>
      <c r="N68" s="51"/>
    </row>
    <row r="69" spans="1:14" ht="12.75">
      <c r="A69" s="264"/>
      <c r="B69" s="254"/>
      <c r="C69" s="101"/>
      <c r="D69" s="101"/>
      <c r="E69" s="101"/>
      <c r="F69" s="101"/>
      <c r="G69" s="106"/>
      <c r="H69" s="106"/>
      <c r="I69" s="141"/>
      <c r="J69" s="142"/>
      <c r="K69" s="106"/>
      <c r="L69" s="104"/>
      <c r="M69" s="291"/>
      <c r="N69" s="51"/>
    </row>
    <row r="70" spans="1:14" ht="12.75">
      <c r="A70" s="264"/>
      <c r="B70" s="254"/>
      <c r="C70" s="101"/>
      <c r="D70" s="101"/>
      <c r="E70" s="101"/>
      <c r="F70" s="101"/>
      <c r="G70" s="106"/>
      <c r="H70" s="106"/>
      <c r="I70" s="141"/>
      <c r="J70" s="142"/>
      <c r="K70" s="106"/>
      <c r="L70" s="104"/>
      <c r="M70" s="291"/>
      <c r="N70" s="51"/>
    </row>
    <row r="71" spans="1:14" ht="12.75">
      <c r="A71" s="264"/>
      <c r="B71" s="254"/>
      <c r="C71" s="101"/>
      <c r="D71" s="101"/>
      <c r="E71" s="101"/>
      <c r="F71" s="101"/>
      <c r="G71" s="106"/>
      <c r="H71" s="106"/>
      <c r="I71" s="141"/>
      <c r="J71" s="142"/>
      <c r="K71" s="106"/>
      <c r="L71" s="104"/>
      <c r="M71" s="291"/>
      <c r="N71" s="51"/>
    </row>
    <row r="72" spans="1:14" ht="12.75">
      <c r="A72" s="264"/>
      <c r="B72" s="254"/>
      <c r="C72" s="101"/>
      <c r="D72" s="101"/>
      <c r="E72" s="101"/>
      <c r="F72" s="101"/>
      <c r="G72" s="106"/>
      <c r="H72" s="106"/>
      <c r="I72" s="141"/>
      <c r="J72" s="142"/>
      <c r="K72" s="106"/>
      <c r="L72" s="104"/>
      <c r="M72" s="291"/>
      <c r="N72" s="51"/>
    </row>
    <row r="73" spans="1:14" ht="12.75">
      <c r="A73" s="264"/>
      <c r="B73" s="254"/>
      <c r="C73" s="101"/>
      <c r="D73" s="101"/>
      <c r="E73" s="101"/>
      <c r="F73" s="101"/>
      <c r="G73" s="106"/>
      <c r="H73" s="106"/>
      <c r="I73" s="141"/>
      <c r="J73" s="142"/>
      <c r="K73" s="106"/>
      <c r="L73" s="104"/>
      <c r="M73" s="291"/>
      <c r="N73" s="51"/>
    </row>
    <row r="74" spans="1:14" ht="12.75">
      <c r="A74" s="264"/>
      <c r="B74" s="254"/>
      <c r="C74" s="101"/>
      <c r="D74" s="101"/>
      <c r="E74" s="101"/>
      <c r="F74" s="101"/>
      <c r="G74" s="106"/>
      <c r="H74" s="106"/>
      <c r="I74" s="141"/>
      <c r="J74" s="142"/>
      <c r="K74" s="106"/>
      <c r="L74" s="104"/>
      <c r="M74" s="291"/>
      <c r="N74" s="51"/>
    </row>
    <row r="75" spans="1:14" ht="12.75">
      <c r="A75" s="265"/>
      <c r="B75" s="255"/>
      <c r="C75" s="206"/>
      <c r="D75" s="206"/>
      <c r="E75" s="206"/>
      <c r="F75" s="206"/>
      <c r="G75" s="108"/>
      <c r="H75" s="108"/>
      <c r="I75" s="143"/>
      <c r="J75" s="144"/>
      <c r="K75" s="108"/>
      <c r="L75" s="145"/>
      <c r="M75" s="292"/>
      <c r="N75" s="51"/>
    </row>
    <row r="76" spans="1:14" ht="12.75">
      <c r="A76" s="64"/>
      <c r="B76" s="266">
        <f>eelarve!E67</f>
        <v>0</v>
      </c>
      <c r="C76" s="266">
        <f>eelarve!F67</f>
        <v>0</v>
      </c>
      <c r="D76" s="266">
        <f>eelarve!G67</f>
        <v>0</v>
      </c>
      <c r="E76" s="266">
        <f>eelarve!H67</f>
        <v>0</v>
      </c>
      <c r="F76" s="266">
        <f>eelarve!I67</f>
        <v>0</v>
      </c>
      <c r="G76" s="271"/>
      <c r="H76" s="272"/>
      <c r="I76" s="272"/>
      <c r="J76" s="272"/>
      <c r="K76" s="272"/>
      <c r="L76" s="273"/>
      <c r="M76" s="280">
        <f>B76-C78-D78-E78-F78</f>
        <v>0</v>
      </c>
      <c r="N76" s="51"/>
    </row>
    <row r="77" spans="1:14" ht="3.75" customHeight="1">
      <c r="A77" s="262">
        <f>eelarve!A67</f>
        <v>0</v>
      </c>
      <c r="B77" s="267"/>
      <c r="C77" s="267"/>
      <c r="D77" s="267"/>
      <c r="E77" s="267"/>
      <c r="F77" s="267"/>
      <c r="G77" s="274"/>
      <c r="H77" s="275"/>
      <c r="I77" s="275"/>
      <c r="J77" s="275"/>
      <c r="K77" s="275"/>
      <c r="L77" s="276"/>
      <c r="M77" s="281"/>
      <c r="N77" s="51"/>
    </row>
    <row r="78" spans="1:14" ht="16.5" customHeight="1">
      <c r="A78" s="262"/>
      <c r="B78" s="253"/>
      <c r="C78" s="66">
        <f>SUM(C79:C88)</f>
        <v>0</v>
      </c>
      <c r="D78" s="66">
        <f>SUM(D79:D88)</f>
        <v>0</v>
      </c>
      <c r="E78" s="66">
        <f>SUM(E79:E88)</f>
        <v>0</v>
      </c>
      <c r="F78" s="66">
        <f>SUM(F79:F88)</f>
        <v>0</v>
      </c>
      <c r="G78" s="277"/>
      <c r="H78" s="278"/>
      <c r="I78" s="278"/>
      <c r="J78" s="278"/>
      <c r="K78" s="278"/>
      <c r="L78" s="279"/>
      <c r="M78" s="282"/>
      <c r="N78" s="51"/>
    </row>
    <row r="79" spans="1:14" ht="12.75">
      <c r="A79" s="263"/>
      <c r="B79" s="254"/>
      <c r="C79" s="101"/>
      <c r="D79" s="101"/>
      <c r="E79" s="101"/>
      <c r="F79" s="101"/>
      <c r="G79" s="103"/>
      <c r="H79" s="138"/>
      <c r="I79" s="139"/>
      <c r="J79" s="140"/>
      <c r="K79" s="103"/>
      <c r="L79" s="104"/>
      <c r="M79" s="290"/>
      <c r="N79" s="51"/>
    </row>
    <row r="80" spans="1:14" ht="12.75">
      <c r="A80" s="263"/>
      <c r="B80" s="254"/>
      <c r="C80" s="101"/>
      <c r="D80" s="101"/>
      <c r="E80" s="101"/>
      <c r="F80" s="101"/>
      <c r="G80" s="103"/>
      <c r="H80" s="138"/>
      <c r="I80" s="139"/>
      <c r="J80" s="140"/>
      <c r="K80" s="103"/>
      <c r="L80" s="104"/>
      <c r="M80" s="291"/>
      <c r="N80" s="51"/>
    </row>
    <row r="81" spans="1:14" ht="12.75">
      <c r="A81" s="264"/>
      <c r="B81" s="254"/>
      <c r="C81" s="101"/>
      <c r="D81" s="101"/>
      <c r="E81" s="101"/>
      <c r="F81" s="101"/>
      <c r="G81" s="106"/>
      <c r="H81" s="106"/>
      <c r="I81" s="141"/>
      <c r="J81" s="142"/>
      <c r="K81" s="106"/>
      <c r="L81" s="104"/>
      <c r="M81" s="291"/>
      <c r="N81" s="51"/>
    </row>
    <row r="82" spans="1:14" ht="12.75">
      <c r="A82" s="264"/>
      <c r="B82" s="254"/>
      <c r="C82" s="101"/>
      <c r="D82" s="101"/>
      <c r="E82" s="101"/>
      <c r="F82" s="101"/>
      <c r="G82" s="106"/>
      <c r="H82" s="106"/>
      <c r="I82" s="141"/>
      <c r="J82" s="142"/>
      <c r="K82" s="106"/>
      <c r="L82" s="104"/>
      <c r="M82" s="291"/>
      <c r="N82" s="51"/>
    </row>
    <row r="83" spans="1:14" ht="12.75">
      <c r="A83" s="264"/>
      <c r="B83" s="254"/>
      <c r="C83" s="101"/>
      <c r="D83" s="101"/>
      <c r="E83" s="101"/>
      <c r="F83" s="101"/>
      <c r="G83" s="106"/>
      <c r="H83" s="106"/>
      <c r="I83" s="141"/>
      <c r="J83" s="142"/>
      <c r="K83" s="106"/>
      <c r="L83" s="104"/>
      <c r="M83" s="291"/>
      <c r="N83" s="51"/>
    </row>
    <row r="84" spans="1:14" ht="12.75">
      <c r="A84" s="264"/>
      <c r="B84" s="254"/>
      <c r="C84" s="101"/>
      <c r="D84" s="101"/>
      <c r="E84" s="101"/>
      <c r="F84" s="101"/>
      <c r="G84" s="106"/>
      <c r="H84" s="106"/>
      <c r="I84" s="141"/>
      <c r="J84" s="142"/>
      <c r="K84" s="106"/>
      <c r="L84" s="104"/>
      <c r="M84" s="291"/>
      <c r="N84" s="51"/>
    </row>
    <row r="85" spans="1:14" ht="12.75">
      <c r="A85" s="264"/>
      <c r="B85" s="254"/>
      <c r="C85" s="101"/>
      <c r="D85" s="101"/>
      <c r="E85" s="101"/>
      <c r="F85" s="101"/>
      <c r="G85" s="106"/>
      <c r="H85" s="106"/>
      <c r="I85" s="141"/>
      <c r="J85" s="142"/>
      <c r="K85" s="106"/>
      <c r="L85" s="104"/>
      <c r="M85" s="291"/>
      <c r="N85" s="51"/>
    </row>
    <row r="86" spans="1:14" ht="12.75">
      <c r="A86" s="264"/>
      <c r="B86" s="254"/>
      <c r="C86" s="101"/>
      <c r="D86" s="101"/>
      <c r="E86" s="101"/>
      <c r="F86" s="101"/>
      <c r="G86" s="106"/>
      <c r="H86" s="106"/>
      <c r="I86" s="141"/>
      <c r="J86" s="142"/>
      <c r="K86" s="106"/>
      <c r="L86" s="104"/>
      <c r="M86" s="291"/>
      <c r="N86" s="51"/>
    </row>
    <row r="87" spans="1:14" ht="12.75">
      <c r="A87" s="264"/>
      <c r="B87" s="254"/>
      <c r="C87" s="101"/>
      <c r="D87" s="101"/>
      <c r="E87" s="101"/>
      <c r="F87" s="101"/>
      <c r="G87" s="106"/>
      <c r="H87" s="106"/>
      <c r="I87" s="141"/>
      <c r="J87" s="142"/>
      <c r="K87" s="106"/>
      <c r="L87" s="104"/>
      <c r="M87" s="291"/>
      <c r="N87" s="51"/>
    </row>
    <row r="88" spans="1:14" ht="12.75">
      <c r="A88" s="265"/>
      <c r="B88" s="255"/>
      <c r="C88" s="206"/>
      <c r="D88" s="206"/>
      <c r="E88" s="206"/>
      <c r="F88" s="206"/>
      <c r="G88" s="108"/>
      <c r="H88" s="108"/>
      <c r="I88" s="143"/>
      <c r="J88" s="144"/>
      <c r="K88" s="108"/>
      <c r="L88" s="145"/>
      <c r="M88" s="292"/>
      <c r="N88" s="51"/>
    </row>
    <row r="89" spans="1:14" ht="12.75">
      <c r="A89" s="64"/>
      <c r="B89" s="266">
        <f>eelarve!E68</f>
        <v>0</v>
      </c>
      <c r="C89" s="266">
        <f>eelarve!F68</f>
        <v>0</v>
      </c>
      <c r="D89" s="266">
        <f>eelarve!G68</f>
        <v>0</v>
      </c>
      <c r="E89" s="266">
        <f>eelarve!H68</f>
        <v>0</v>
      </c>
      <c r="F89" s="266">
        <f>eelarve!I68</f>
        <v>0</v>
      </c>
      <c r="G89" s="271"/>
      <c r="H89" s="272"/>
      <c r="I89" s="272"/>
      <c r="J89" s="272"/>
      <c r="K89" s="272"/>
      <c r="L89" s="273"/>
      <c r="M89" s="280">
        <f>B89-C91-D91-E91-F91</f>
        <v>0</v>
      </c>
      <c r="N89" s="51"/>
    </row>
    <row r="90" spans="1:14" ht="4.5" customHeight="1">
      <c r="A90" s="262">
        <f>eelarve!A68</f>
        <v>0</v>
      </c>
      <c r="B90" s="267"/>
      <c r="C90" s="267"/>
      <c r="D90" s="267"/>
      <c r="E90" s="267"/>
      <c r="F90" s="267"/>
      <c r="G90" s="274"/>
      <c r="H90" s="275"/>
      <c r="I90" s="275"/>
      <c r="J90" s="275"/>
      <c r="K90" s="275"/>
      <c r="L90" s="276"/>
      <c r="M90" s="281"/>
      <c r="N90" s="51"/>
    </row>
    <row r="91" spans="1:14" ht="17.25" customHeight="1">
      <c r="A91" s="262"/>
      <c r="B91" s="253"/>
      <c r="C91" s="66">
        <f>SUM(C92:C102)</f>
        <v>0</v>
      </c>
      <c r="D91" s="66">
        <f>SUM(D92:D102)</f>
        <v>0</v>
      </c>
      <c r="E91" s="66">
        <f>SUM(E92:E102)</f>
        <v>0</v>
      </c>
      <c r="F91" s="66">
        <f>SUM(F92:F102)</f>
        <v>0</v>
      </c>
      <c r="G91" s="277"/>
      <c r="H91" s="278"/>
      <c r="I91" s="278"/>
      <c r="J91" s="278"/>
      <c r="K91" s="278"/>
      <c r="L91" s="279"/>
      <c r="M91" s="282"/>
      <c r="N91" s="51"/>
    </row>
    <row r="92" spans="1:14" ht="12.75">
      <c r="A92" s="263"/>
      <c r="B92" s="254"/>
      <c r="C92" s="101"/>
      <c r="D92" s="101"/>
      <c r="E92" s="101"/>
      <c r="F92" s="101"/>
      <c r="G92" s="103"/>
      <c r="H92" s="138"/>
      <c r="I92" s="139"/>
      <c r="J92" s="140"/>
      <c r="K92" s="103"/>
      <c r="L92" s="104"/>
      <c r="M92" s="290"/>
      <c r="N92" s="51"/>
    </row>
    <row r="93" spans="1:14" ht="12.75">
      <c r="A93" s="263"/>
      <c r="B93" s="254"/>
      <c r="C93" s="101"/>
      <c r="D93" s="101"/>
      <c r="E93" s="101"/>
      <c r="F93" s="101"/>
      <c r="G93" s="103"/>
      <c r="H93" s="138"/>
      <c r="I93" s="139"/>
      <c r="J93" s="140"/>
      <c r="K93" s="103"/>
      <c r="L93" s="104"/>
      <c r="M93" s="291"/>
      <c r="N93" s="51"/>
    </row>
    <row r="94" spans="1:14" ht="12.75">
      <c r="A94" s="263"/>
      <c r="B94" s="254"/>
      <c r="C94" s="101"/>
      <c r="D94" s="101"/>
      <c r="E94" s="101"/>
      <c r="F94" s="101"/>
      <c r="G94" s="106"/>
      <c r="H94" s="106"/>
      <c r="I94" s="141"/>
      <c r="J94" s="142"/>
      <c r="K94" s="106"/>
      <c r="L94" s="104"/>
      <c r="M94" s="291"/>
      <c r="N94" s="51"/>
    </row>
    <row r="95" spans="1:14" ht="12.75">
      <c r="A95" s="264"/>
      <c r="B95" s="254"/>
      <c r="C95" s="101"/>
      <c r="D95" s="101"/>
      <c r="E95" s="101"/>
      <c r="F95" s="101"/>
      <c r="G95" s="106"/>
      <c r="H95" s="106"/>
      <c r="I95" s="141"/>
      <c r="J95" s="142"/>
      <c r="K95" s="106"/>
      <c r="L95" s="104"/>
      <c r="M95" s="291"/>
      <c r="N95" s="51"/>
    </row>
    <row r="96" spans="1:14" ht="12.75">
      <c r="A96" s="264"/>
      <c r="B96" s="254"/>
      <c r="C96" s="101"/>
      <c r="D96" s="101"/>
      <c r="E96" s="101"/>
      <c r="F96" s="101"/>
      <c r="G96" s="106"/>
      <c r="H96" s="106"/>
      <c r="I96" s="141"/>
      <c r="J96" s="142"/>
      <c r="K96" s="106"/>
      <c r="L96" s="104"/>
      <c r="M96" s="291"/>
      <c r="N96" s="51"/>
    </row>
    <row r="97" spans="1:14" ht="12.75">
      <c r="A97" s="264"/>
      <c r="B97" s="254"/>
      <c r="C97" s="101"/>
      <c r="D97" s="101"/>
      <c r="E97" s="101"/>
      <c r="F97" s="101"/>
      <c r="G97" s="106"/>
      <c r="H97" s="106"/>
      <c r="I97" s="141"/>
      <c r="J97" s="142"/>
      <c r="K97" s="106"/>
      <c r="L97" s="104"/>
      <c r="M97" s="291"/>
      <c r="N97" s="51"/>
    </row>
    <row r="98" spans="1:14" ht="12.75">
      <c r="A98" s="264"/>
      <c r="B98" s="254"/>
      <c r="C98" s="101"/>
      <c r="D98" s="101"/>
      <c r="E98" s="101"/>
      <c r="F98" s="101"/>
      <c r="G98" s="106"/>
      <c r="H98" s="106"/>
      <c r="I98" s="141"/>
      <c r="J98" s="142"/>
      <c r="K98" s="106"/>
      <c r="L98" s="104"/>
      <c r="M98" s="291"/>
      <c r="N98" s="51"/>
    </row>
    <row r="99" spans="1:14" ht="12.75">
      <c r="A99" s="264"/>
      <c r="B99" s="254"/>
      <c r="C99" s="101"/>
      <c r="D99" s="101"/>
      <c r="E99" s="101"/>
      <c r="F99" s="101"/>
      <c r="G99" s="106"/>
      <c r="H99" s="106"/>
      <c r="I99" s="141"/>
      <c r="J99" s="142"/>
      <c r="K99" s="106"/>
      <c r="L99" s="104"/>
      <c r="M99" s="291"/>
      <c r="N99" s="51"/>
    </row>
    <row r="100" spans="1:14" ht="12.75">
      <c r="A100" s="264"/>
      <c r="B100" s="254"/>
      <c r="C100" s="101"/>
      <c r="D100" s="101"/>
      <c r="E100" s="101"/>
      <c r="F100" s="101"/>
      <c r="G100" s="106"/>
      <c r="H100" s="106"/>
      <c r="I100" s="141"/>
      <c r="J100" s="142"/>
      <c r="K100" s="106"/>
      <c r="L100" s="104"/>
      <c r="M100" s="291"/>
      <c r="N100" s="51"/>
    </row>
    <row r="101" spans="1:14" ht="12.75">
      <c r="A101" s="264"/>
      <c r="B101" s="254"/>
      <c r="C101" s="101"/>
      <c r="D101" s="101"/>
      <c r="E101" s="101"/>
      <c r="F101" s="101"/>
      <c r="G101" s="106"/>
      <c r="H101" s="106"/>
      <c r="I101" s="141"/>
      <c r="J101" s="142"/>
      <c r="K101" s="106"/>
      <c r="L101" s="104"/>
      <c r="M101" s="291"/>
      <c r="N101" s="51"/>
    </row>
    <row r="102" spans="1:14" ht="12.75">
      <c r="A102" s="265"/>
      <c r="B102" s="255"/>
      <c r="C102" s="206"/>
      <c r="D102" s="206"/>
      <c r="E102" s="206"/>
      <c r="F102" s="206"/>
      <c r="G102" s="108"/>
      <c r="H102" s="108"/>
      <c r="I102" s="143"/>
      <c r="J102" s="144"/>
      <c r="K102" s="108"/>
      <c r="L102" s="145"/>
      <c r="M102" s="292"/>
      <c r="N102" s="51"/>
    </row>
    <row r="103" spans="1:14" ht="12.75">
      <c r="A103" s="51"/>
      <c r="B103" s="67"/>
      <c r="C103" s="67"/>
      <c r="D103" s="67"/>
      <c r="E103" s="67"/>
      <c r="F103" s="67"/>
      <c r="G103" s="67"/>
      <c r="H103" s="67"/>
      <c r="I103" s="67"/>
      <c r="J103" s="88"/>
      <c r="K103" s="67"/>
      <c r="L103" s="67"/>
      <c r="M103" s="67"/>
      <c r="N103" s="51"/>
    </row>
  </sheetData>
  <sheetProtection password="CA1D" sheet="1" insertRows="0"/>
  <mergeCells count="83">
    <mergeCell ref="M89:M91"/>
    <mergeCell ref="A90:A102"/>
    <mergeCell ref="B91:B102"/>
    <mergeCell ref="M92:M102"/>
    <mergeCell ref="B76:B77"/>
    <mergeCell ref="C76:C77"/>
    <mergeCell ref="D76:D77"/>
    <mergeCell ref="E76:E77"/>
    <mergeCell ref="F76:F77"/>
    <mergeCell ref="G76:L78"/>
    <mergeCell ref="M76:M78"/>
    <mergeCell ref="A77:A88"/>
    <mergeCell ref="B78:B88"/>
    <mergeCell ref="M79:M88"/>
    <mergeCell ref="B89:B90"/>
    <mergeCell ref="C89:C90"/>
    <mergeCell ref="D89:D90"/>
    <mergeCell ref="E89:E90"/>
    <mergeCell ref="F89:F90"/>
    <mergeCell ref="G89:L91"/>
    <mergeCell ref="M62:M64"/>
    <mergeCell ref="A63:A75"/>
    <mergeCell ref="B64:B75"/>
    <mergeCell ref="M65:M75"/>
    <mergeCell ref="M48:M50"/>
    <mergeCell ref="A49:A61"/>
    <mergeCell ref="B50:B61"/>
    <mergeCell ref="M51:M61"/>
    <mergeCell ref="B62:B63"/>
    <mergeCell ref="C62:C63"/>
    <mergeCell ref="D62:D63"/>
    <mergeCell ref="E62:E63"/>
    <mergeCell ref="F62:F63"/>
    <mergeCell ref="G62:L64"/>
    <mergeCell ref="M35:M37"/>
    <mergeCell ref="A36:A47"/>
    <mergeCell ref="B37:B47"/>
    <mergeCell ref="M38:M47"/>
    <mergeCell ref="B48:B49"/>
    <mergeCell ref="C48:C49"/>
    <mergeCell ref="D48:D49"/>
    <mergeCell ref="E48:E49"/>
    <mergeCell ref="F48:F49"/>
    <mergeCell ref="G48:L50"/>
    <mergeCell ref="M22:M24"/>
    <mergeCell ref="A23:A34"/>
    <mergeCell ref="B24:B34"/>
    <mergeCell ref="M25:M34"/>
    <mergeCell ref="B35:B36"/>
    <mergeCell ref="C35:C36"/>
    <mergeCell ref="D35:D36"/>
    <mergeCell ref="E35:E36"/>
    <mergeCell ref="F35:F36"/>
    <mergeCell ref="G35:L37"/>
    <mergeCell ref="M9:M11"/>
    <mergeCell ref="A10:A21"/>
    <mergeCell ref="B11:B21"/>
    <mergeCell ref="M12:M21"/>
    <mergeCell ref="B22:B23"/>
    <mergeCell ref="C22:C23"/>
    <mergeCell ref="D22:D23"/>
    <mergeCell ref="E22:E23"/>
    <mergeCell ref="F22:F23"/>
    <mergeCell ref="G22:L24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K26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4" sqref="N14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4.28125" style="74" customWidth="1"/>
    <col min="5" max="5" width="9.140625" style="75" customWidth="1"/>
    <col min="6" max="6" width="11.00390625" style="75" customWidth="1"/>
    <col min="7" max="7" width="14.7109375" style="75" customWidth="1"/>
    <col min="8" max="8" width="9.140625" style="75" customWidth="1"/>
    <col min="9" max="9" width="11.00390625" style="4" customWidth="1"/>
    <col min="10" max="10" width="11.00390625" style="0" customWidth="1"/>
  </cols>
  <sheetData>
    <row r="1" spans="1:11" ht="36" customHeight="1">
      <c r="A1" s="94" t="s">
        <v>125</v>
      </c>
      <c r="B1" s="233"/>
      <c r="C1" s="51"/>
      <c r="D1" s="96"/>
      <c r="E1" s="97"/>
      <c r="F1" s="97"/>
      <c r="G1" s="297">
        <f>eelarve!B4</f>
        <v>0</v>
      </c>
      <c r="H1" s="297"/>
      <c r="I1" s="297"/>
      <c r="J1" s="297"/>
      <c r="K1" s="51"/>
    </row>
    <row r="2" spans="1:11" s="2" customFormat="1" ht="52.5" customHeight="1">
      <c r="A2" s="91" t="s">
        <v>6</v>
      </c>
      <c r="B2" s="316">
        <f>eelarve!B5:J5</f>
        <v>0</v>
      </c>
      <c r="C2" s="317"/>
      <c r="D2" s="317"/>
      <c r="E2" s="318" t="s">
        <v>64</v>
      </c>
      <c r="F2" s="319"/>
      <c r="G2" s="92">
        <f>eelarve!B6</f>
        <v>40848</v>
      </c>
      <c r="H2" s="98" t="s">
        <v>40</v>
      </c>
      <c r="I2" s="93">
        <f>eelarve!B7</f>
        <v>40574</v>
      </c>
      <c r="J2" s="77"/>
      <c r="K2" s="77"/>
    </row>
    <row r="3" spans="1:11" s="2" customFormat="1" ht="15.75" customHeight="1">
      <c r="A3" s="313" t="s">
        <v>1</v>
      </c>
      <c r="B3" s="310"/>
      <c r="C3" s="320" t="s">
        <v>34</v>
      </c>
      <c r="D3" s="300" t="s">
        <v>41</v>
      </c>
      <c r="E3" s="307"/>
      <c r="F3" s="307"/>
      <c r="G3" s="307"/>
      <c r="H3" s="303"/>
      <c r="I3" s="300" t="s">
        <v>37</v>
      </c>
      <c r="J3" s="303" t="s">
        <v>38</v>
      </c>
      <c r="K3" s="77"/>
    </row>
    <row r="4" spans="1:11" s="2" customFormat="1" ht="18" customHeight="1">
      <c r="A4" s="314"/>
      <c r="B4" s="311"/>
      <c r="C4" s="246"/>
      <c r="D4" s="301" t="s">
        <v>5</v>
      </c>
      <c r="E4" s="306" t="s">
        <v>13</v>
      </c>
      <c r="F4" s="306"/>
      <c r="G4" s="306"/>
      <c r="H4" s="304" t="s">
        <v>4</v>
      </c>
      <c r="I4" s="301"/>
      <c r="J4" s="304"/>
      <c r="K4" s="77"/>
    </row>
    <row r="5" spans="1:11" s="2" customFormat="1" ht="18" customHeight="1">
      <c r="A5" s="314"/>
      <c r="B5" s="311"/>
      <c r="C5" s="246"/>
      <c r="D5" s="301"/>
      <c r="E5" s="306" t="s">
        <v>8</v>
      </c>
      <c r="F5" s="306" t="s">
        <v>9</v>
      </c>
      <c r="G5" s="306"/>
      <c r="H5" s="304"/>
      <c r="I5" s="301"/>
      <c r="J5" s="304"/>
      <c r="K5" s="77"/>
    </row>
    <row r="6" spans="1:11" s="2" customFormat="1" ht="27" customHeight="1">
      <c r="A6" s="315"/>
      <c r="B6" s="252"/>
      <c r="C6" s="321"/>
      <c r="D6" s="302"/>
      <c r="E6" s="322"/>
      <c r="F6" s="62" t="s">
        <v>35</v>
      </c>
      <c r="G6" s="62" t="s">
        <v>36</v>
      </c>
      <c r="H6" s="305"/>
      <c r="I6" s="302"/>
      <c r="J6" s="305"/>
      <c r="K6" s="77"/>
    </row>
    <row r="7" spans="1:11" s="2" customFormat="1" ht="15.75" customHeight="1">
      <c r="A7" s="312" t="str">
        <f>'1. Tööjõukulud'!A2</f>
        <v>1. Tööjõukulud</v>
      </c>
      <c r="B7" s="78" t="s">
        <v>34</v>
      </c>
      <c r="C7" s="211">
        <f>'1. Tööjõukulud'!B3</f>
        <v>0</v>
      </c>
      <c r="D7" s="212">
        <f>'1. Tööjõukulud'!C3</f>
        <v>0</v>
      </c>
      <c r="E7" s="213">
        <f>'1. Tööjõukulud'!D3</f>
        <v>0</v>
      </c>
      <c r="F7" s="213">
        <f>'1. Tööjõukulud'!E3</f>
        <v>0</v>
      </c>
      <c r="G7" s="213">
        <f>'1. Tööjõukulud'!F3</f>
        <v>0</v>
      </c>
      <c r="H7" s="214"/>
      <c r="I7" s="298" t="e">
        <f>H8/C7</f>
        <v>#DIV/0!</v>
      </c>
      <c r="J7" s="308">
        <f>C7-H8</f>
        <v>0</v>
      </c>
      <c r="K7" s="77"/>
    </row>
    <row r="8" spans="1:11" s="2" customFormat="1" ht="15.75" customHeight="1">
      <c r="A8" s="245"/>
      <c r="B8" s="79" t="s">
        <v>39</v>
      </c>
      <c r="C8" s="215"/>
      <c r="D8" s="216">
        <f>'1. Tööjõukulud'!C4</f>
        <v>0</v>
      </c>
      <c r="E8" s="217">
        <f>'1. Tööjõukulud'!D4</f>
        <v>0</v>
      </c>
      <c r="F8" s="217">
        <f>'1. Tööjõukulud'!E4</f>
        <v>0</v>
      </c>
      <c r="G8" s="217">
        <f>'1. Tööjõukulud'!F4</f>
        <v>0</v>
      </c>
      <c r="H8" s="218">
        <f>SUM(D8:G8)</f>
        <v>0</v>
      </c>
      <c r="I8" s="299"/>
      <c r="J8" s="309"/>
      <c r="K8" s="77"/>
    </row>
    <row r="9" spans="1:11" s="2" customFormat="1" ht="15.75" customHeight="1">
      <c r="A9" s="312" t="str">
        <f>'2. Tellitud tööd ja teenused'!A2</f>
        <v>2. Tellitud tööd ja teenused</v>
      </c>
      <c r="B9" s="78" t="s">
        <v>34</v>
      </c>
      <c r="C9" s="211">
        <f>'2. Tellitud tööd ja teenused'!B3</f>
        <v>0</v>
      </c>
      <c r="D9" s="212">
        <f>'2. Tellitud tööd ja teenused'!C3</f>
        <v>0</v>
      </c>
      <c r="E9" s="213">
        <f>'2. Tellitud tööd ja teenused'!D3</f>
        <v>0</v>
      </c>
      <c r="F9" s="213">
        <f>'2. Tellitud tööd ja teenused'!E3</f>
        <v>0</v>
      </c>
      <c r="G9" s="213">
        <f>'2. Tellitud tööd ja teenused'!F3</f>
        <v>0</v>
      </c>
      <c r="H9" s="214"/>
      <c r="I9" s="298" t="e">
        <f>H10/C9</f>
        <v>#DIV/0!</v>
      </c>
      <c r="J9" s="308">
        <f>C9-H10</f>
        <v>0</v>
      </c>
      <c r="K9" s="77"/>
    </row>
    <row r="10" spans="1:11" s="2" customFormat="1" ht="15.75" customHeight="1">
      <c r="A10" s="245"/>
      <c r="B10" s="79" t="s">
        <v>39</v>
      </c>
      <c r="C10" s="215"/>
      <c r="D10" s="216">
        <f>'2. Tellitud tööd ja teenused'!C4</f>
        <v>0</v>
      </c>
      <c r="E10" s="217">
        <f>'2. Tellitud tööd ja teenused'!D4</f>
        <v>0</v>
      </c>
      <c r="F10" s="217">
        <f>'2. Tellitud tööd ja teenused'!E4</f>
        <v>0</v>
      </c>
      <c r="G10" s="217">
        <f>'2. Tellitud tööd ja teenused'!F4</f>
        <v>0</v>
      </c>
      <c r="H10" s="218">
        <f>SUM(D10:G10)</f>
        <v>0</v>
      </c>
      <c r="I10" s="299"/>
      <c r="J10" s="309"/>
      <c r="K10" s="77"/>
    </row>
    <row r="11" spans="1:11" s="2" customFormat="1" ht="15.75" customHeight="1">
      <c r="A11" s="312" t="str">
        <f>'3. Üritused'!A2</f>
        <v>3. Projekti üritused vastavalt tegevuskavale</v>
      </c>
      <c r="B11" s="78" t="s">
        <v>34</v>
      </c>
      <c r="C11" s="211">
        <f>'3. Üritused'!B3</f>
        <v>0</v>
      </c>
      <c r="D11" s="212">
        <f>'3. Üritused'!C3</f>
        <v>0</v>
      </c>
      <c r="E11" s="213">
        <f>'3. Üritused'!D3</f>
        <v>0</v>
      </c>
      <c r="F11" s="213">
        <f>'3. Üritused'!E3</f>
        <v>0</v>
      </c>
      <c r="G11" s="213">
        <f>'3. Üritused'!F3</f>
        <v>0</v>
      </c>
      <c r="H11" s="214"/>
      <c r="I11" s="298" t="e">
        <f>H12/C11</f>
        <v>#DIV/0!</v>
      </c>
      <c r="J11" s="308">
        <f>C11-H12</f>
        <v>0</v>
      </c>
      <c r="K11" s="77"/>
    </row>
    <row r="12" spans="1:11" s="2" customFormat="1" ht="15.75" customHeight="1">
      <c r="A12" s="245"/>
      <c r="B12" s="79" t="s">
        <v>39</v>
      </c>
      <c r="C12" s="215"/>
      <c r="D12" s="216">
        <f>'3. Üritused'!C4</f>
        <v>0</v>
      </c>
      <c r="E12" s="217">
        <f>'3. Üritused'!D4</f>
        <v>0</v>
      </c>
      <c r="F12" s="217">
        <f>'3. Üritused'!E4</f>
        <v>0</v>
      </c>
      <c r="G12" s="217">
        <f>'3. Üritused'!F4</f>
        <v>0</v>
      </c>
      <c r="H12" s="218">
        <f>SUM(D12:G12)</f>
        <v>0</v>
      </c>
      <c r="I12" s="299"/>
      <c r="J12" s="309"/>
      <c r="K12" s="77"/>
    </row>
    <row r="13" spans="1:11" s="2" customFormat="1" ht="15.75" customHeight="1">
      <c r="A13" s="312" t="str">
        <f>'4. Lähetused'!A2</f>
        <v>4. Projekti transpordi- ja lähetuskulud </v>
      </c>
      <c r="B13" s="78" t="s">
        <v>34</v>
      </c>
      <c r="C13" s="211">
        <f>'4. Lähetused'!B3</f>
        <v>0</v>
      </c>
      <c r="D13" s="212">
        <f>'4. Lähetused'!C3</f>
        <v>0</v>
      </c>
      <c r="E13" s="213">
        <f>'4. Lähetused'!D3</f>
        <v>0</v>
      </c>
      <c r="F13" s="213">
        <f>'4. Lähetused'!E3</f>
        <v>0</v>
      </c>
      <c r="G13" s="213">
        <f>'4. Lähetused'!F3</f>
        <v>0</v>
      </c>
      <c r="H13" s="214"/>
      <c r="I13" s="298" t="e">
        <f>H14/C13</f>
        <v>#DIV/0!</v>
      </c>
      <c r="J13" s="308">
        <f>C13-H14</f>
        <v>0</v>
      </c>
      <c r="K13" s="77"/>
    </row>
    <row r="14" spans="1:11" s="2" customFormat="1" ht="15.75" customHeight="1">
      <c r="A14" s="245"/>
      <c r="B14" s="79" t="s">
        <v>39</v>
      </c>
      <c r="C14" s="215"/>
      <c r="D14" s="216">
        <f>'4. Lähetused'!C4</f>
        <v>0</v>
      </c>
      <c r="E14" s="217">
        <f>'4. Lähetused'!D4</f>
        <v>0</v>
      </c>
      <c r="F14" s="217">
        <f>'4. Lähetused'!E4</f>
        <v>0</v>
      </c>
      <c r="G14" s="217">
        <f>'4. Lähetused'!F4</f>
        <v>0</v>
      </c>
      <c r="H14" s="218">
        <f>SUM(D14:G14)</f>
        <v>0</v>
      </c>
      <c r="I14" s="299"/>
      <c r="J14" s="309"/>
      <c r="K14" s="77"/>
    </row>
    <row r="15" spans="1:11" s="2" customFormat="1" ht="15.75" customHeight="1">
      <c r="A15" s="312" t="str">
        <f>'5. Kontorikulud'!A2</f>
        <v>5. Projekti kontorikulud </v>
      </c>
      <c r="B15" s="78" t="s">
        <v>34</v>
      </c>
      <c r="C15" s="211">
        <f>'5. Kontorikulud'!B3</f>
        <v>0</v>
      </c>
      <c r="D15" s="212">
        <f>'5. Kontorikulud'!C3</f>
        <v>0</v>
      </c>
      <c r="E15" s="213">
        <f>'5. Kontorikulud'!D3</f>
        <v>0</v>
      </c>
      <c r="F15" s="213">
        <f>'5. Kontorikulud'!E3</f>
        <v>0</v>
      </c>
      <c r="G15" s="213">
        <f>'5. Kontorikulud'!F3</f>
        <v>0</v>
      </c>
      <c r="H15" s="214"/>
      <c r="I15" s="298" t="e">
        <f>H16/C15</f>
        <v>#DIV/0!</v>
      </c>
      <c r="J15" s="308">
        <f>C15-H16</f>
        <v>0</v>
      </c>
      <c r="K15" s="77"/>
    </row>
    <row r="16" spans="1:11" s="2" customFormat="1" ht="15.75" customHeight="1">
      <c r="A16" s="245"/>
      <c r="B16" s="79" t="s">
        <v>39</v>
      </c>
      <c r="C16" s="215"/>
      <c r="D16" s="216">
        <f>'5. Kontorikulud'!C4</f>
        <v>0</v>
      </c>
      <c r="E16" s="217">
        <f>'5. Kontorikulud'!D4</f>
        <v>0</v>
      </c>
      <c r="F16" s="217">
        <f>'5. Kontorikulud'!E4</f>
        <v>0</v>
      </c>
      <c r="G16" s="217">
        <f>'5. Kontorikulud'!F4</f>
        <v>0</v>
      </c>
      <c r="H16" s="218">
        <f>SUM(D16:G16)</f>
        <v>0</v>
      </c>
      <c r="I16" s="299"/>
      <c r="J16" s="309"/>
      <c r="K16" s="77"/>
    </row>
    <row r="17" spans="1:11" s="2" customFormat="1" ht="15.75" customHeight="1">
      <c r="A17" s="312" t="str">
        <f>'6. Muud kulud'!A2</f>
        <v>6. Muud otsesed kulud </v>
      </c>
      <c r="B17" s="78" t="s">
        <v>34</v>
      </c>
      <c r="C17" s="211">
        <f>'6. Muud kulud'!B3</f>
        <v>0</v>
      </c>
      <c r="D17" s="212">
        <f>'6. Muud kulud'!C3</f>
        <v>0</v>
      </c>
      <c r="E17" s="213">
        <f>'6. Muud kulud'!D3</f>
        <v>0</v>
      </c>
      <c r="F17" s="213">
        <f>'6. Muud kulud'!E3</f>
        <v>0</v>
      </c>
      <c r="G17" s="213">
        <f>'6. Muud kulud'!F3</f>
        <v>0</v>
      </c>
      <c r="H17" s="214"/>
      <c r="I17" s="298" t="e">
        <f>H18/C17</f>
        <v>#DIV/0!</v>
      </c>
      <c r="J17" s="308">
        <f>C17-H18</f>
        <v>0</v>
      </c>
      <c r="K17" s="77"/>
    </row>
    <row r="18" spans="1:11" s="2" customFormat="1" ht="15.75" customHeight="1">
      <c r="A18" s="245"/>
      <c r="B18" s="79" t="s">
        <v>39</v>
      </c>
      <c r="C18" s="215"/>
      <c r="D18" s="216">
        <f>'6. Muud kulud'!C4</f>
        <v>0</v>
      </c>
      <c r="E18" s="217">
        <f>'6. Muud kulud'!D4</f>
        <v>0</v>
      </c>
      <c r="F18" s="217">
        <f>'6. Muud kulud'!E4</f>
        <v>0</v>
      </c>
      <c r="G18" s="217">
        <f>'6. Muud kulud'!F4</f>
        <v>0</v>
      </c>
      <c r="H18" s="218">
        <f>SUM(D18:G18)</f>
        <v>0</v>
      </c>
      <c r="I18" s="299"/>
      <c r="J18" s="309"/>
      <c r="K18" s="77"/>
    </row>
    <row r="19" spans="1:11" s="2" customFormat="1" ht="21" customHeight="1">
      <c r="A19" s="80" t="s">
        <v>65</v>
      </c>
      <c r="B19" s="81"/>
      <c r="C19" s="219">
        <f>C7+C9+C11+C13+C15+C17</f>
        <v>0</v>
      </c>
      <c r="D19" s="220">
        <f>D7+D9+D11+D13+D15+D17</f>
        <v>0</v>
      </c>
      <c r="E19" s="221">
        <f>E7+E9+E11+E13+E15+E17</f>
        <v>0</v>
      </c>
      <c r="F19" s="221">
        <f>F7+F9+F11+F13+F15+F17</f>
        <v>0</v>
      </c>
      <c r="G19" s="221">
        <f>G7+G9+G11+G13+G15+G17</f>
        <v>0</v>
      </c>
      <c r="H19" s="222"/>
      <c r="I19" s="112"/>
      <c r="J19" s="227"/>
      <c r="K19" s="77"/>
    </row>
    <row r="20" spans="1:11" s="2" customFormat="1" ht="21" customHeight="1">
      <c r="A20" s="146" t="s">
        <v>66</v>
      </c>
      <c r="B20" s="82"/>
      <c r="C20" s="223"/>
      <c r="D20" s="224">
        <f>D8+D10+D12+D14+D16+D18</f>
        <v>0</v>
      </c>
      <c r="E20" s="225">
        <f>E8+E10+E12+E14+E16+E18</f>
        <v>0</v>
      </c>
      <c r="F20" s="225">
        <f>F8+F10+F12+F14+F16+F18</f>
        <v>0</v>
      </c>
      <c r="G20" s="225">
        <f>G8+G10+G12+G14+G16+G18</f>
        <v>0</v>
      </c>
      <c r="H20" s="226">
        <f>SUM(D20:G20)</f>
        <v>0</v>
      </c>
      <c r="I20" s="113" t="e">
        <f>H20/C19</f>
        <v>#DIV/0!</v>
      </c>
      <c r="J20" s="228">
        <f>C19-H20</f>
        <v>0</v>
      </c>
      <c r="K20" s="77"/>
    </row>
    <row r="21" spans="1:11" s="2" customFormat="1" ht="21" customHeight="1">
      <c r="A21" s="83" t="s">
        <v>37</v>
      </c>
      <c r="B21" s="84"/>
      <c r="C21" s="114"/>
      <c r="D21" s="115" t="e">
        <f>D20/D19</f>
        <v>#DIV/0!</v>
      </c>
      <c r="E21" s="116" t="e">
        <f>E20/E19</f>
        <v>#DIV/0!</v>
      </c>
      <c r="F21" s="116" t="e">
        <f>F20/F19</f>
        <v>#DIV/0!</v>
      </c>
      <c r="G21" s="116" t="e">
        <f>G20/G19</f>
        <v>#DIV/0!</v>
      </c>
      <c r="H21" s="117"/>
      <c r="I21" s="118"/>
      <c r="J21" s="229"/>
      <c r="K21" s="77"/>
    </row>
    <row r="22" spans="1:11" s="2" customFormat="1" ht="12.75">
      <c r="A22" s="77"/>
      <c r="B22" s="77"/>
      <c r="C22" s="77"/>
      <c r="D22" s="61"/>
      <c r="E22" s="85"/>
      <c r="F22" s="85"/>
      <c r="G22" s="85"/>
      <c r="H22" s="85"/>
      <c r="I22" s="86"/>
      <c r="J22" s="77"/>
      <c r="K22" s="77"/>
    </row>
    <row r="24" spans="1:3" ht="24.75" customHeight="1">
      <c r="A24" s="95"/>
      <c r="B24" s="95"/>
      <c r="C24" s="95"/>
    </row>
    <row r="25" ht="12.75">
      <c r="A25" s="73" t="s">
        <v>58</v>
      </c>
    </row>
    <row r="26" spans="1:2" ht="12.75">
      <c r="A26" s="231" t="s">
        <v>109</v>
      </c>
      <c r="B26" s="232">
        <f>'1. Tööjõukulud'!M2</f>
        <v>0</v>
      </c>
    </row>
  </sheetData>
  <sheetProtection password="CA1D" sheet="1"/>
  <mergeCells count="32">
    <mergeCell ref="J17:J18"/>
    <mergeCell ref="B2:D2"/>
    <mergeCell ref="E2:F2"/>
    <mergeCell ref="I9:I10"/>
    <mergeCell ref="I11:I12"/>
    <mergeCell ref="I13:I14"/>
    <mergeCell ref="I17:I18"/>
    <mergeCell ref="C3:C6"/>
    <mergeCell ref="D4:D6"/>
    <mergeCell ref="E5:E6"/>
    <mergeCell ref="A9:A10"/>
    <mergeCell ref="A11:A12"/>
    <mergeCell ref="A13:A14"/>
    <mergeCell ref="A15:A16"/>
    <mergeCell ref="A17:A18"/>
    <mergeCell ref="A3:A6"/>
    <mergeCell ref="F5:G5"/>
    <mergeCell ref="J7:J8"/>
    <mergeCell ref="B3:B6"/>
    <mergeCell ref="H4:H6"/>
    <mergeCell ref="I7:I8"/>
    <mergeCell ref="A7:A8"/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</mergeCells>
  <conditionalFormatting sqref="D21">
    <cfRule type="cellIs" priority="6" dxfId="1" operator="greaterThan" stopIfTrue="1">
      <formula>1</formula>
    </cfRule>
  </conditionalFormatting>
  <conditionalFormatting sqref="I7:I18">
    <cfRule type="cellIs" priority="5" dxfId="1" operator="greaterThan" stopIfTrue="1">
      <formula>1.1</formula>
    </cfRule>
  </conditionalFormatting>
  <conditionalFormatting sqref="I7:I21">
    <cfRule type="cellIs" priority="4" dxfId="0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K85"/>
  <sheetViews>
    <sheetView showGridLines="0" zoomScale="90" zoomScaleNormal="90" zoomScaleSheetLayoutView="100" zoomScalePageLayoutView="0" workbookViewId="0" topLeftCell="A1">
      <pane ySplit="13" topLeftCell="A20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8" customWidth="1"/>
  </cols>
  <sheetData>
    <row r="1" spans="1:10" ht="15.75">
      <c r="A1" s="383" t="s">
        <v>121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22.5" customHeight="1">
      <c r="A2" s="361" t="s">
        <v>0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8.25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</row>
    <row r="4" spans="1:10" ht="18.75" customHeight="1">
      <c r="A4" s="39" t="s">
        <v>78</v>
      </c>
      <c r="B4" s="384"/>
      <c r="C4" s="385"/>
      <c r="D4" s="385"/>
      <c r="E4" s="385"/>
      <c r="F4" s="385"/>
      <c r="G4" s="385"/>
      <c r="H4" s="385"/>
      <c r="I4" s="385"/>
      <c r="J4" s="386"/>
    </row>
    <row r="5" spans="1:10" ht="18" customHeight="1">
      <c r="A5" s="40" t="s">
        <v>6</v>
      </c>
      <c r="B5" s="387"/>
      <c r="C5" s="387"/>
      <c r="D5" s="387"/>
      <c r="E5" s="387"/>
      <c r="F5" s="387"/>
      <c r="G5" s="387"/>
      <c r="H5" s="387"/>
      <c r="I5" s="387"/>
      <c r="J5" s="388"/>
    </row>
    <row r="6" spans="1:10" ht="18" customHeight="1">
      <c r="A6" s="40" t="s">
        <v>79</v>
      </c>
      <c r="B6" s="389">
        <v>40848</v>
      </c>
      <c r="C6" s="390"/>
      <c r="D6" s="390"/>
      <c r="E6" s="325"/>
      <c r="F6" s="326"/>
      <c r="G6" s="326"/>
      <c r="H6" s="326"/>
      <c r="I6" s="326"/>
      <c r="J6" s="327"/>
    </row>
    <row r="7" spans="1:10" ht="18" customHeight="1" thickBot="1">
      <c r="A7" s="41" t="s">
        <v>80</v>
      </c>
      <c r="B7" s="323">
        <v>40574</v>
      </c>
      <c r="C7" s="324"/>
      <c r="D7" s="324"/>
      <c r="E7" s="328"/>
      <c r="F7" s="329"/>
      <c r="G7" s="329"/>
      <c r="H7" s="329"/>
      <c r="I7" s="329"/>
      <c r="J7" s="330"/>
    </row>
    <row r="8" ht="8.25" customHeight="1" thickBot="1"/>
    <row r="9" spans="1:10" ht="20.25" customHeight="1">
      <c r="A9" s="364" t="s">
        <v>16</v>
      </c>
      <c r="B9" s="365"/>
      <c r="C9" s="365"/>
      <c r="D9" s="365"/>
      <c r="E9" s="366"/>
      <c r="F9" s="371" t="s">
        <v>7</v>
      </c>
      <c r="G9" s="372"/>
      <c r="H9" s="372"/>
      <c r="I9" s="372"/>
      <c r="J9" s="373"/>
    </row>
    <row r="10" spans="1:10" ht="18" customHeight="1">
      <c r="A10" s="392" t="s">
        <v>1</v>
      </c>
      <c r="B10" s="348" t="s">
        <v>2</v>
      </c>
      <c r="C10" s="348" t="s">
        <v>81</v>
      </c>
      <c r="D10" s="348" t="s">
        <v>3</v>
      </c>
      <c r="E10" s="352" t="s">
        <v>4</v>
      </c>
      <c r="F10" s="374" t="s">
        <v>5</v>
      </c>
      <c r="G10" s="360" t="s">
        <v>13</v>
      </c>
      <c r="H10" s="360"/>
      <c r="I10" s="360"/>
      <c r="J10" s="331" t="s">
        <v>4</v>
      </c>
    </row>
    <row r="11" spans="1:10" ht="17.25" customHeight="1">
      <c r="A11" s="393"/>
      <c r="B11" s="349"/>
      <c r="C11" s="349"/>
      <c r="D11" s="349"/>
      <c r="E11" s="353"/>
      <c r="F11" s="375"/>
      <c r="G11" s="348" t="s">
        <v>82</v>
      </c>
      <c r="H11" s="360" t="s">
        <v>9</v>
      </c>
      <c r="I11" s="360"/>
      <c r="J11" s="332"/>
    </row>
    <row r="12" spans="1:11" s="1" customFormat="1" ht="51.75" thickBot="1">
      <c r="A12" s="394"/>
      <c r="B12" s="350"/>
      <c r="C12" s="350"/>
      <c r="D12" s="350"/>
      <c r="E12" s="354"/>
      <c r="F12" s="376"/>
      <c r="G12" s="395"/>
      <c r="H12" s="20" t="s">
        <v>23</v>
      </c>
      <c r="I12" s="20" t="s">
        <v>83</v>
      </c>
      <c r="J12" s="333"/>
      <c r="K12" s="29"/>
    </row>
    <row r="13" spans="1:10" ht="13.5" thickBot="1">
      <c r="A13" s="14"/>
      <c r="B13" s="15"/>
      <c r="C13" s="16"/>
      <c r="D13" s="17"/>
      <c r="E13" s="5"/>
      <c r="F13" s="18"/>
      <c r="G13" s="16"/>
      <c r="H13" s="16"/>
      <c r="I13" s="19"/>
      <c r="J13" s="5"/>
    </row>
    <row r="14" spans="1:11" s="3" customFormat="1" ht="24" customHeight="1" thickBot="1">
      <c r="A14" s="334" t="s">
        <v>84</v>
      </c>
      <c r="B14" s="337"/>
      <c r="C14" s="337"/>
      <c r="D14" s="338"/>
      <c r="E14" s="153">
        <f aca="true" t="shared" si="0" ref="E14:J14">SUM(E15:E24)</f>
        <v>0</v>
      </c>
      <c r="F14" s="154">
        <f t="shared" si="0"/>
        <v>0</v>
      </c>
      <c r="G14" s="155">
        <f t="shared" si="0"/>
        <v>0</v>
      </c>
      <c r="H14" s="155">
        <f t="shared" si="0"/>
        <v>0</v>
      </c>
      <c r="I14" s="156">
        <f t="shared" si="0"/>
        <v>0</v>
      </c>
      <c r="J14" s="157">
        <f t="shared" si="0"/>
        <v>0</v>
      </c>
      <c r="K14" s="30" t="str">
        <f>IF(E14=J14," ","Eelarve ja fin.allikad pole omavahel tasakaalus")</f>
        <v> </v>
      </c>
    </row>
    <row r="15" spans="1:11" ht="15" customHeight="1">
      <c r="A15" s="158" t="s">
        <v>42</v>
      </c>
      <c r="B15" s="159"/>
      <c r="C15" s="35"/>
      <c r="D15" s="160"/>
      <c r="E15" s="161">
        <f aca="true" t="shared" si="1" ref="E15:E22">C15*D15</f>
        <v>0</v>
      </c>
      <c r="F15" s="162"/>
      <c r="G15" s="163"/>
      <c r="H15" s="164" t="s">
        <v>12</v>
      </c>
      <c r="I15" s="165" t="s">
        <v>12</v>
      </c>
      <c r="J15" s="161">
        <f aca="true" t="shared" si="2" ref="J15:J24">F15+G15</f>
        <v>0</v>
      </c>
      <c r="K15" s="30" t="str">
        <f aca="true" t="shared" si="3" ref="K15:K68">IF(E15=J15," ","Eelarve ja fin.allikad pole omavahel tasakaalus")</f>
        <v> </v>
      </c>
    </row>
    <row r="16" spans="1:11" ht="12.75">
      <c r="A16" s="166" t="s">
        <v>85</v>
      </c>
      <c r="B16" s="167"/>
      <c r="C16" s="37"/>
      <c r="D16" s="168"/>
      <c r="E16" s="161">
        <f t="shared" si="1"/>
        <v>0</v>
      </c>
      <c r="F16" s="169"/>
      <c r="G16" s="170"/>
      <c r="H16" s="171" t="s">
        <v>12</v>
      </c>
      <c r="I16" s="172" t="s">
        <v>12</v>
      </c>
      <c r="J16" s="161">
        <f t="shared" si="2"/>
        <v>0</v>
      </c>
      <c r="K16" s="30" t="str">
        <f t="shared" si="3"/>
        <v> </v>
      </c>
    </row>
    <row r="17" spans="1:11" ht="12.75">
      <c r="A17" s="166" t="s">
        <v>43</v>
      </c>
      <c r="B17" s="167"/>
      <c r="C17" s="37"/>
      <c r="D17" s="168"/>
      <c r="E17" s="161">
        <f t="shared" si="1"/>
        <v>0</v>
      </c>
      <c r="F17" s="169"/>
      <c r="G17" s="170"/>
      <c r="H17" s="171" t="s">
        <v>12</v>
      </c>
      <c r="I17" s="172" t="s">
        <v>12</v>
      </c>
      <c r="J17" s="161">
        <f t="shared" si="2"/>
        <v>0</v>
      </c>
      <c r="K17" s="30" t="str">
        <f t="shared" si="3"/>
        <v> </v>
      </c>
    </row>
    <row r="18" spans="1:11" ht="12.75">
      <c r="A18" s="166" t="s">
        <v>86</v>
      </c>
      <c r="B18" s="167"/>
      <c r="C18" s="37"/>
      <c r="D18" s="168"/>
      <c r="E18" s="161">
        <f t="shared" si="1"/>
        <v>0</v>
      </c>
      <c r="F18" s="169"/>
      <c r="G18" s="170"/>
      <c r="H18" s="171" t="s">
        <v>12</v>
      </c>
      <c r="I18" s="172" t="s">
        <v>12</v>
      </c>
      <c r="J18" s="161">
        <f t="shared" si="2"/>
        <v>0</v>
      </c>
      <c r="K18" s="30" t="str">
        <f t="shared" si="3"/>
        <v> </v>
      </c>
    </row>
    <row r="19" spans="1:11" ht="12.75">
      <c r="A19" s="166" t="s">
        <v>68</v>
      </c>
      <c r="B19" s="167"/>
      <c r="C19" s="37"/>
      <c r="D19" s="168"/>
      <c r="E19" s="161">
        <f t="shared" si="1"/>
        <v>0</v>
      </c>
      <c r="F19" s="169"/>
      <c r="G19" s="170"/>
      <c r="H19" s="171" t="s">
        <v>12</v>
      </c>
      <c r="I19" s="172" t="s">
        <v>12</v>
      </c>
      <c r="J19" s="161">
        <f t="shared" si="2"/>
        <v>0</v>
      </c>
      <c r="K19" s="30" t="str">
        <f t="shared" si="3"/>
        <v> </v>
      </c>
    </row>
    <row r="20" spans="1:11" ht="12.75">
      <c r="A20" s="166" t="s">
        <v>69</v>
      </c>
      <c r="B20" s="167"/>
      <c r="C20" s="37"/>
      <c r="D20" s="168"/>
      <c r="E20" s="161">
        <f t="shared" si="1"/>
        <v>0</v>
      </c>
      <c r="F20" s="169"/>
      <c r="G20" s="170"/>
      <c r="H20" s="171" t="s">
        <v>12</v>
      </c>
      <c r="I20" s="172" t="s">
        <v>12</v>
      </c>
      <c r="J20" s="161">
        <f t="shared" si="2"/>
        <v>0</v>
      </c>
      <c r="K20" s="30" t="str">
        <f t="shared" si="3"/>
        <v> </v>
      </c>
    </row>
    <row r="21" spans="1:11" ht="12.75">
      <c r="A21" s="166" t="s">
        <v>70</v>
      </c>
      <c r="B21" s="167"/>
      <c r="C21" s="37"/>
      <c r="D21" s="168"/>
      <c r="E21" s="161">
        <f t="shared" si="1"/>
        <v>0</v>
      </c>
      <c r="F21" s="169"/>
      <c r="G21" s="170"/>
      <c r="H21" s="171" t="s">
        <v>12</v>
      </c>
      <c r="I21" s="172" t="s">
        <v>12</v>
      </c>
      <c r="J21" s="161">
        <f t="shared" si="2"/>
        <v>0</v>
      </c>
      <c r="K21" s="30" t="str">
        <f t="shared" si="3"/>
        <v> </v>
      </c>
    </row>
    <row r="22" spans="1:11" ht="12.75">
      <c r="A22" s="166" t="s">
        <v>71</v>
      </c>
      <c r="B22" s="167"/>
      <c r="C22" s="37"/>
      <c r="D22" s="168"/>
      <c r="E22" s="161">
        <f t="shared" si="1"/>
        <v>0</v>
      </c>
      <c r="F22" s="169"/>
      <c r="G22" s="170"/>
      <c r="H22" s="171" t="s">
        <v>12</v>
      </c>
      <c r="I22" s="172" t="s">
        <v>12</v>
      </c>
      <c r="J22" s="161">
        <f t="shared" si="2"/>
        <v>0</v>
      </c>
      <c r="K22" s="30" t="str">
        <f t="shared" si="3"/>
        <v> </v>
      </c>
    </row>
    <row r="23" spans="1:11" ht="12.75">
      <c r="A23" s="173" t="s">
        <v>105</v>
      </c>
      <c r="B23" s="174"/>
      <c r="C23" s="12"/>
      <c r="D23" s="175"/>
      <c r="E23" s="161">
        <f>SUM(E15:E22)*1.4%</f>
        <v>0</v>
      </c>
      <c r="F23" s="176">
        <f>SUM(F15:F22)*1.4%</f>
        <v>0</v>
      </c>
      <c r="G23" s="177">
        <f>SUM(G15:G22)*1.4%</f>
        <v>0</v>
      </c>
      <c r="H23" s="171" t="s">
        <v>12</v>
      </c>
      <c r="I23" s="172" t="s">
        <v>12</v>
      </c>
      <c r="J23" s="161">
        <f t="shared" si="2"/>
        <v>0</v>
      </c>
      <c r="K23" s="30" t="str">
        <f t="shared" si="3"/>
        <v> </v>
      </c>
    </row>
    <row r="24" spans="1:11" ht="13.5" thickBot="1">
      <c r="A24" s="178" t="s">
        <v>106</v>
      </c>
      <c r="B24" s="179"/>
      <c r="C24" s="13"/>
      <c r="D24" s="180"/>
      <c r="E24" s="161">
        <f>SUM(E15:E22)*33%</f>
        <v>0</v>
      </c>
      <c r="F24" s="181">
        <f>SUM(F15:F22)*33%</f>
        <v>0</v>
      </c>
      <c r="G24" s="182">
        <f>SUM(G15:G22)*33%</f>
        <v>0</v>
      </c>
      <c r="H24" s="183" t="s">
        <v>12</v>
      </c>
      <c r="I24" s="184" t="s">
        <v>12</v>
      </c>
      <c r="J24" s="161">
        <f t="shared" si="2"/>
        <v>0</v>
      </c>
      <c r="K24" s="30" t="str">
        <f t="shared" si="3"/>
        <v> </v>
      </c>
    </row>
    <row r="25" spans="1:11" s="6" customFormat="1" ht="28.5" customHeight="1" thickBot="1">
      <c r="A25" s="334" t="s">
        <v>111</v>
      </c>
      <c r="B25" s="335"/>
      <c r="C25" s="335"/>
      <c r="D25" s="336"/>
      <c r="E25" s="153">
        <f aca="true" t="shared" si="4" ref="E25:J25">SUM(E26:E35)</f>
        <v>0</v>
      </c>
      <c r="F25" s="154">
        <f t="shared" si="4"/>
        <v>0</v>
      </c>
      <c r="G25" s="155">
        <f t="shared" si="4"/>
        <v>0</v>
      </c>
      <c r="H25" s="155">
        <f t="shared" si="4"/>
        <v>0</v>
      </c>
      <c r="I25" s="156">
        <f t="shared" si="4"/>
        <v>0</v>
      </c>
      <c r="J25" s="153">
        <f t="shared" si="4"/>
        <v>0</v>
      </c>
      <c r="K25" s="30" t="str">
        <f t="shared" si="3"/>
        <v> </v>
      </c>
    </row>
    <row r="26" spans="1:11" ht="14.25" customHeight="1">
      <c r="A26" s="158" t="s">
        <v>87</v>
      </c>
      <c r="B26" s="159"/>
      <c r="C26" s="35"/>
      <c r="D26" s="160"/>
      <c r="E26" s="161">
        <f>C26*D26</f>
        <v>0</v>
      </c>
      <c r="F26" s="162"/>
      <c r="G26" s="163"/>
      <c r="H26" s="163"/>
      <c r="I26" s="185"/>
      <c r="J26" s="161">
        <f>SUM(F26:I26)</f>
        <v>0</v>
      </c>
      <c r="K26" s="30" t="str">
        <f t="shared" si="3"/>
        <v> </v>
      </c>
    </row>
    <row r="27" spans="1:11" ht="12.75">
      <c r="A27" s="186" t="s">
        <v>44</v>
      </c>
      <c r="B27" s="187"/>
      <c r="C27" s="36"/>
      <c r="D27" s="185"/>
      <c r="E27" s="161">
        <f>C27*D27</f>
        <v>0</v>
      </c>
      <c r="F27" s="162"/>
      <c r="G27" s="163"/>
      <c r="H27" s="163"/>
      <c r="I27" s="185"/>
      <c r="J27" s="161">
        <f aca="true" t="shared" si="5" ref="J27:J35">SUM(F27:I27)</f>
        <v>0</v>
      </c>
      <c r="K27" s="30" t="str">
        <f t="shared" si="3"/>
        <v> </v>
      </c>
    </row>
    <row r="28" spans="1:11" ht="12.75">
      <c r="A28" s="186"/>
      <c r="B28" s="187"/>
      <c r="C28" s="36"/>
      <c r="D28" s="185"/>
      <c r="E28" s="161">
        <f aca="true" t="shared" si="6" ref="E28:E33">C28*D28</f>
        <v>0</v>
      </c>
      <c r="F28" s="162"/>
      <c r="G28" s="163"/>
      <c r="H28" s="163"/>
      <c r="I28" s="185"/>
      <c r="J28" s="161">
        <f t="shared" si="5"/>
        <v>0</v>
      </c>
      <c r="K28" s="30" t="str">
        <f t="shared" si="3"/>
        <v> </v>
      </c>
    </row>
    <row r="29" spans="1:11" ht="12.75">
      <c r="A29" s="186"/>
      <c r="B29" s="187"/>
      <c r="C29" s="36"/>
      <c r="D29" s="185"/>
      <c r="E29" s="161">
        <f t="shared" si="6"/>
        <v>0</v>
      </c>
      <c r="F29" s="162"/>
      <c r="G29" s="163"/>
      <c r="H29" s="163"/>
      <c r="I29" s="185"/>
      <c r="J29" s="161">
        <f t="shared" si="5"/>
        <v>0</v>
      </c>
      <c r="K29" s="30" t="str">
        <f t="shared" si="3"/>
        <v> </v>
      </c>
    </row>
    <row r="30" spans="1:11" ht="12.75">
      <c r="A30" s="186"/>
      <c r="B30" s="187"/>
      <c r="C30" s="36"/>
      <c r="D30" s="185"/>
      <c r="E30" s="161">
        <f t="shared" si="6"/>
        <v>0</v>
      </c>
      <c r="F30" s="162"/>
      <c r="G30" s="163"/>
      <c r="H30" s="163"/>
      <c r="I30" s="185"/>
      <c r="J30" s="161">
        <f t="shared" si="5"/>
        <v>0</v>
      </c>
      <c r="K30" s="30" t="str">
        <f t="shared" si="3"/>
        <v> </v>
      </c>
    </row>
    <row r="31" spans="1:11" ht="12.75">
      <c r="A31" s="186"/>
      <c r="B31" s="187"/>
      <c r="C31" s="36"/>
      <c r="D31" s="185"/>
      <c r="E31" s="161">
        <f t="shared" si="6"/>
        <v>0</v>
      </c>
      <c r="F31" s="162"/>
      <c r="G31" s="163"/>
      <c r="H31" s="163"/>
      <c r="I31" s="185"/>
      <c r="J31" s="161">
        <f t="shared" si="5"/>
        <v>0</v>
      </c>
      <c r="K31" s="30" t="str">
        <f t="shared" si="3"/>
        <v> </v>
      </c>
    </row>
    <row r="32" spans="1:11" ht="12.75">
      <c r="A32" s="186"/>
      <c r="B32" s="187"/>
      <c r="C32" s="36"/>
      <c r="D32" s="185"/>
      <c r="E32" s="161">
        <f t="shared" si="6"/>
        <v>0</v>
      </c>
      <c r="F32" s="162"/>
      <c r="G32" s="163"/>
      <c r="H32" s="163"/>
      <c r="I32" s="185"/>
      <c r="J32" s="161">
        <f t="shared" si="5"/>
        <v>0</v>
      </c>
      <c r="K32" s="30" t="str">
        <f t="shared" si="3"/>
        <v> </v>
      </c>
    </row>
    <row r="33" spans="1:11" ht="12.75">
      <c r="A33" s="186"/>
      <c r="B33" s="187"/>
      <c r="C33" s="36"/>
      <c r="D33" s="185"/>
      <c r="E33" s="161">
        <f t="shared" si="6"/>
        <v>0</v>
      </c>
      <c r="F33" s="162"/>
      <c r="G33" s="163"/>
      <c r="H33" s="163"/>
      <c r="I33" s="185"/>
      <c r="J33" s="161">
        <f t="shared" si="5"/>
        <v>0</v>
      </c>
      <c r="K33" s="30" t="str">
        <f t="shared" si="3"/>
        <v> </v>
      </c>
    </row>
    <row r="34" spans="1:11" ht="12.75">
      <c r="A34" s="166"/>
      <c r="B34" s="167"/>
      <c r="C34" s="37"/>
      <c r="D34" s="168"/>
      <c r="E34" s="161">
        <f>C34*D34</f>
        <v>0</v>
      </c>
      <c r="F34" s="169"/>
      <c r="G34" s="170"/>
      <c r="H34" s="170"/>
      <c r="I34" s="168"/>
      <c r="J34" s="161">
        <f t="shared" si="5"/>
        <v>0</v>
      </c>
      <c r="K34" s="30" t="str">
        <f t="shared" si="3"/>
        <v> </v>
      </c>
    </row>
    <row r="35" spans="1:11" ht="13.5" thickBot="1">
      <c r="A35" s="188"/>
      <c r="B35" s="189"/>
      <c r="C35" s="38"/>
      <c r="D35" s="190"/>
      <c r="E35" s="161">
        <f>C35*D35</f>
        <v>0</v>
      </c>
      <c r="F35" s="191"/>
      <c r="G35" s="192"/>
      <c r="H35" s="192"/>
      <c r="I35" s="193"/>
      <c r="J35" s="161">
        <f t="shared" si="5"/>
        <v>0</v>
      </c>
      <c r="K35" s="30" t="str">
        <f t="shared" si="3"/>
        <v> </v>
      </c>
    </row>
    <row r="36" spans="1:11" s="7" customFormat="1" ht="27" customHeight="1" thickBot="1">
      <c r="A36" s="334" t="s">
        <v>107</v>
      </c>
      <c r="B36" s="337"/>
      <c r="C36" s="337"/>
      <c r="D36" s="338"/>
      <c r="E36" s="153">
        <f aca="true" t="shared" si="7" ref="E36:J36">SUM(E37:E43)</f>
        <v>0</v>
      </c>
      <c r="F36" s="154">
        <f t="shared" si="7"/>
        <v>0</v>
      </c>
      <c r="G36" s="155">
        <f t="shared" si="7"/>
        <v>0</v>
      </c>
      <c r="H36" s="155">
        <f t="shared" si="7"/>
        <v>0</v>
      </c>
      <c r="I36" s="156">
        <f t="shared" si="7"/>
        <v>0</v>
      </c>
      <c r="J36" s="153">
        <f t="shared" si="7"/>
        <v>0</v>
      </c>
      <c r="K36" s="30" t="str">
        <f t="shared" si="3"/>
        <v> </v>
      </c>
    </row>
    <row r="37" spans="1:11" ht="16.5" customHeight="1">
      <c r="A37" s="158" t="s">
        <v>45</v>
      </c>
      <c r="B37" s="159"/>
      <c r="C37" s="35"/>
      <c r="D37" s="160"/>
      <c r="E37" s="161">
        <f aca="true" t="shared" si="8" ref="E37:E43">C37*D37</f>
        <v>0</v>
      </c>
      <c r="F37" s="162"/>
      <c r="G37" s="163"/>
      <c r="H37" s="163"/>
      <c r="I37" s="185"/>
      <c r="J37" s="161">
        <f>SUM(F37:I37)</f>
        <v>0</v>
      </c>
      <c r="K37" s="30" t="str">
        <f t="shared" si="3"/>
        <v> </v>
      </c>
    </row>
    <row r="38" spans="1:11" ht="12.75">
      <c r="A38" s="166" t="s">
        <v>46</v>
      </c>
      <c r="B38" s="167"/>
      <c r="C38" s="37"/>
      <c r="D38" s="168"/>
      <c r="E38" s="161">
        <f t="shared" si="8"/>
        <v>0</v>
      </c>
      <c r="F38" s="169"/>
      <c r="G38" s="170"/>
      <c r="H38" s="170"/>
      <c r="I38" s="168"/>
      <c r="J38" s="161">
        <f aca="true" t="shared" si="9" ref="J38:J43">SUM(F38:I38)</f>
        <v>0</v>
      </c>
      <c r="K38" s="30" t="str">
        <f t="shared" si="3"/>
        <v> </v>
      </c>
    </row>
    <row r="39" spans="1:11" ht="12.75">
      <c r="A39" s="194"/>
      <c r="B39" s="167"/>
      <c r="C39" s="37"/>
      <c r="D39" s="168"/>
      <c r="E39" s="161">
        <f t="shared" si="8"/>
        <v>0</v>
      </c>
      <c r="F39" s="169"/>
      <c r="G39" s="170"/>
      <c r="H39" s="170"/>
      <c r="I39" s="168"/>
      <c r="J39" s="161">
        <f t="shared" si="9"/>
        <v>0</v>
      </c>
      <c r="K39" s="30" t="str">
        <f t="shared" si="3"/>
        <v> </v>
      </c>
    </row>
    <row r="40" spans="1:11" ht="12.75">
      <c r="A40" s="166"/>
      <c r="B40" s="167"/>
      <c r="C40" s="37"/>
      <c r="D40" s="168"/>
      <c r="E40" s="161">
        <f t="shared" si="8"/>
        <v>0</v>
      </c>
      <c r="F40" s="169"/>
      <c r="G40" s="170"/>
      <c r="H40" s="170"/>
      <c r="I40" s="168"/>
      <c r="J40" s="161">
        <f t="shared" si="9"/>
        <v>0</v>
      </c>
      <c r="K40" s="30" t="str">
        <f t="shared" si="3"/>
        <v> </v>
      </c>
    </row>
    <row r="41" spans="1:11" ht="12.75">
      <c r="A41" s="166"/>
      <c r="B41" s="167"/>
      <c r="C41" s="37"/>
      <c r="D41" s="168"/>
      <c r="E41" s="161">
        <f t="shared" si="8"/>
        <v>0</v>
      </c>
      <c r="F41" s="169"/>
      <c r="G41" s="170"/>
      <c r="H41" s="170"/>
      <c r="I41" s="168"/>
      <c r="J41" s="161">
        <f t="shared" si="9"/>
        <v>0</v>
      </c>
      <c r="K41" s="30" t="str">
        <f t="shared" si="3"/>
        <v> </v>
      </c>
    </row>
    <row r="42" spans="1:11" ht="12.75">
      <c r="A42" s="166"/>
      <c r="B42" s="167"/>
      <c r="C42" s="37"/>
      <c r="D42" s="168"/>
      <c r="E42" s="161">
        <f t="shared" si="8"/>
        <v>0</v>
      </c>
      <c r="F42" s="169"/>
      <c r="G42" s="170"/>
      <c r="H42" s="170"/>
      <c r="I42" s="168"/>
      <c r="J42" s="161">
        <f t="shared" si="9"/>
        <v>0</v>
      </c>
      <c r="K42" s="30" t="str">
        <f t="shared" si="3"/>
        <v> </v>
      </c>
    </row>
    <row r="43" spans="1:11" ht="13.5" thickBot="1">
      <c r="A43" s="188"/>
      <c r="B43" s="189"/>
      <c r="C43" s="38"/>
      <c r="D43" s="190"/>
      <c r="E43" s="161">
        <f t="shared" si="8"/>
        <v>0</v>
      </c>
      <c r="F43" s="191"/>
      <c r="G43" s="192"/>
      <c r="H43" s="192"/>
      <c r="I43" s="193"/>
      <c r="J43" s="161">
        <f t="shared" si="9"/>
        <v>0</v>
      </c>
      <c r="K43" s="30" t="str">
        <f t="shared" si="3"/>
        <v> </v>
      </c>
    </row>
    <row r="44" spans="1:11" s="8" customFormat="1" ht="30.75" customHeight="1" thickBot="1">
      <c r="A44" s="334" t="s">
        <v>112</v>
      </c>
      <c r="B44" s="337"/>
      <c r="C44" s="337"/>
      <c r="D44" s="338"/>
      <c r="E44" s="153">
        <f aca="true" t="shared" si="10" ref="E44:J44">SUM(E45:E54)</f>
        <v>0</v>
      </c>
      <c r="F44" s="154">
        <f t="shared" si="10"/>
        <v>0</v>
      </c>
      <c r="G44" s="155">
        <f t="shared" si="10"/>
        <v>0</v>
      </c>
      <c r="H44" s="155">
        <f t="shared" si="10"/>
        <v>0</v>
      </c>
      <c r="I44" s="156">
        <f t="shared" si="10"/>
        <v>0</v>
      </c>
      <c r="J44" s="153">
        <f t="shared" si="10"/>
        <v>0</v>
      </c>
      <c r="K44" s="30" t="str">
        <f t="shared" si="3"/>
        <v> </v>
      </c>
    </row>
    <row r="45" spans="1:11" ht="14.25" customHeight="1">
      <c r="A45" s="158" t="s">
        <v>47</v>
      </c>
      <c r="B45" s="159"/>
      <c r="C45" s="35"/>
      <c r="D45" s="160"/>
      <c r="E45" s="161">
        <f>C45*D45</f>
        <v>0</v>
      </c>
      <c r="F45" s="162"/>
      <c r="G45" s="163"/>
      <c r="H45" s="163"/>
      <c r="I45" s="185"/>
      <c r="J45" s="161">
        <f>SUM(F45:I45)</f>
        <v>0</v>
      </c>
      <c r="K45" s="30" t="str">
        <f t="shared" si="3"/>
        <v> </v>
      </c>
    </row>
    <row r="46" spans="1:11" ht="12.75">
      <c r="A46" s="166" t="s">
        <v>48</v>
      </c>
      <c r="B46" s="167"/>
      <c r="C46" s="37"/>
      <c r="D46" s="168"/>
      <c r="E46" s="161">
        <f>C46*D46</f>
        <v>0</v>
      </c>
      <c r="F46" s="169"/>
      <c r="G46" s="170"/>
      <c r="H46" s="170"/>
      <c r="I46" s="168"/>
      <c r="J46" s="161">
        <f aca="true" t="shared" si="11" ref="J46:J54">SUM(F46:I46)</f>
        <v>0</v>
      </c>
      <c r="K46" s="30" t="str">
        <f t="shared" si="3"/>
        <v> </v>
      </c>
    </row>
    <row r="47" spans="1:11" ht="12.75">
      <c r="A47" s="166"/>
      <c r="B47" s="167"/>
      <c r="C47" s="37"/>
      <c r="D47" s="168"/>
      <c r="E47" s="161">
        <f aca="true" t="shared" si="12" ref="E47:E52">C47*D47</f>
        <v>0</v>
      </c>
      <c r="F47" s="169"/>
      <c r="G47" s="170"/>
      <c r="H47" s="170"/>
      <c r="I47" s="168"/>
      <c r="J47" s="161">
        <f t="shared" si="11"/>
        <v>0</v>
      </c>
      <c r="K47" s="30" t="str">
        <f t="shared" si="3"/>
        <v> </v>
      </c>
    </row>
    <row r="48" spans="1:11" ht="12.75">
      <c r="A48" s="166"/>
      <c r="B48" s="167"/>
      <c r="C48" s="37"/>
      <c r="D48" s="168"/>
      <c r="E48" s="161">
        <f t="shared" si="12"/>
        <v>0</v>
      </c>
      <c r="F48" s="169"/>
      <c r="G48" s="170"/>
      <c r="H48" s="170"/>
      <c r="I48" s="168"/>
      <c r="J48" s="161">
        <f t="shared" si="11"/>
        <v>0</v>
      </c>
      <c r="K48" s="30" t="str">
        <f t="shared" si="3"/>
        <v> </v>
      </c>
    </row>
    <row r="49" spans="1:11" ht="12.75">
      <c r="A49" s="166"/>
      <c r="B49" s="167"/>
      <c r="C49" s="37"/>
      <c r="D49" s="168"/>
      <c r="E49" s="161">
        <f t="shared" si="12"/>
        <v>0</v>
      </c>
      <c r="F49" s="169"/>
      <c r="G49" s="170"/>
      <c r="H49" s="170"/>
      <c r="I49" s="168"/>
      <c r="J49" s="161">
        <f t="shared" si="11"/>
        <v>0</v>
      </c>
      <c r="K49" s="30" t="str">
        <f t="shared" si="3"/>
        <v> </v>
      </c>
    </row>
    <row r="50" spans="1:11" ht="12.75">
      <c r="A50" s="166"/>
      <c r="B50" s="167"/>
      <c r="C50" s="37"/>
      <c r="D50" s="168"/>
      <c r="E50" s="161">
        <f t="shared" si="12"/>
        <v>0</v>
      </c>
      <c r="F50" s="169"/>
      <c r="G50" s="170"/>
      <c r="H50" s="170"/>
      <c r="I50" s="168"/>
      <c r="J50" s="161">
        <f t="shared" si="11"/>
        <v>0</v>
      </c>
      <c r="K50" s="30" t="str">
        <f t="shared" si="3"/>
        <v> </v>
      </c>
    </row>
    <row r="51" spans="1:11" ht="12.75">
      <c r="A51" s="166"/>
      <c r="B51" s="167"/>
      <c r="C51" s="37"/>
      <c r="D51" s="168"/>
      <c r="E51" s="161">
        <f t="shared" si="12"/>
        <v>0</v>
      </c>
      <c r="F51" s="169"/>
      <c r="G51" s="170"/>
      <c r="H51" s="170"/>
      <c r="I51" s="168"/>
      <c r="J51" s="161">
        <f t="shared" si="11"/>
        <v>0</v>
      </c>
      <c r="K51" s="30" t="str">
        <f t="shared" si="3"/>
        <v> </v>
      </c>
    </row>
    <row r="52" spans="1:11" ht="12.75">
      <c r="A52" s="166"/>
      <c r="B52" s="167"/>
      <c r="C52" s="37"/>
      <c r="D52" s="168"/>
      <c r="E52" s="161">
        <f t="shared" si="12"/>
        <v>0</v>
      </c>
      <c r="F52" s="169"/>
      <c r="G52" s="170"/>
      <c r="H52" s="170"/>
      <c r="I52" s="168"/>
      <c r="J52" s="161">
        <f t="shared" si="11"/>
        <v>0</v>
      </c>
      <c r="K52" s="30" t="str">
        <f t="shared" si="3"/>
        <v> </v>
      </c>
    </row>
    <row r="53" spans="1:11" ht="12.75">
      <c r="A53" s="166"/>
      <c r="B53" s="167"/>
      <c r="C53" s="37"/>
      <c r="D53" s="168"/>
      <c r="E53" s="161">
        <f>C53*D53</f>
        <v>0</v>
      </c>
      <c r="F53" s="169"/>
      <c r="G53" s="170"/>
      <c r="H53" s="170"/>
      <c r="I53" s="168"/>
      <c r="J53" s="161">
        <f t="shared" si="11"/>
        <v>0</v>
      </c>
      <c r="K53" s="30" t="str">
        <f t="shared" si="3"/>
        <v> </v>
      </c>
    </row>
    <row r="54" spans="1:11" ht="13.5" thickBot="1">
      <c r="A54" s="188"/>
      <c r="B54" s="189"/>
      <c r="C54" s="38"/>
      <c r="D54" s="190"/>
      <c r="E54" s="161">
        <f>C54*D54</f>
        <v>0</v>
      </c>
      <c r="F54" s="191"/>
      <c r="G54" s="192"/>
      <c r="H54" s="192"/>
      <c r="I54" s="193"/>
      <c r="J54" s="161">
        <f t="shared" si="11"/>
        <v>0</v>
      </c>
      <c r="K54" s="30" t="str">
        <f t="shared" si="3"/>
        <v> </v>
      </c>
    </row>
    <row r="55" spans="1:11" s="9" customFormat="1" ht="23.25" customHeight="1" thickBot="1">
      <c r="A55" s="334" t="s">
        <v>113</v>
      </c>
      <c r="B55" s="335"/>
      <c r="C55" s="335"/>
      <c r="D55" s="336"/>
      <c r="E55" s="153">
        <f aca="true" t="shared" si="13" ref="E55:J55">SUM(E56:E60)</f>
        <v>0</v>
      </c>
      <c r="F55" s="154">
        <f t="shared" si="13"/>
        <v>0</v>
      </c>
      <c r="G55" s="155">
        <f t="shared" si="13"/>
        <v>0</v>
      </c>
      <c r="H55" s="155">
        <f t="shared" si="13"/>
        <v>0</v>
      </c>
      <c r="I55" s="156">
        <f t="shared" si="13"/>
        <v>0</v>
      </c>
      <c r="J55" s="153">
        <f t="shared" si="13"/>
        <v>0</v>
      </c>
      <c r="K55" s="30" t="str">
        <f t="shared" si="3"/>
        <v> </v>
      </c>
    </row>
    <row r="56" spans="1:11" ht="14.25" customHeight="1">
      <c r="A56" s="158" t="s">
        <v>49</v>
      </c>
      <c r="B56" s="159"/>
      <c r="C56" s="35"/>
      <c r="D56" s="160"/>
      <c r="E56" s="161">
        <f>C56*D56</f>
        <v>0</v>
      </c>
      <c r="F56" s="162"/>
      <c r="G56" s="163"/>
      <c r="H56" s="163"/>
      <c r="I56" s="185"/>
      <c r="J56" s="161">
        <f>SUM(F56:I56)</f>
        <v>0</v>
      </c>
      <c r="K56" s="30" t="str">
        <f t="shared" si="3"/>
        <v> </v>
      </c>
    </row>
    <row r="57" spans="1:11" ht="12.75">
      <c r="A57" s="166" t="s">
        <v>88</v>
      </c>
      <c r="B57" s="167"/>
      <c r="C57" s="37"/>
      <c r="D57" s="168"/>
      <c r="E57" s="161">
        <f>C57*D57</f>
        <v>0</v>
      </c>
      <c r="F57" s="169"/>
      <c r="G57" s="170"/>
      <c r="H57" s="170"/>
      <c r="I57" s="168"/>
      <c r="J57" s="161">
        <f>SUM(F57:I57)</f>
        <v>0</v>
      </c>
      <c r="K57" s="30" t="str">
        <f t="shared" si="3"/>
        <v> </v>
      </c>
    </row>
    <row r="58" spans="1:11" ht="12.75">
      <c r="A58" s="166"/>
      <c r="B58" s="167"/>
      <c r="C58" s="37"/>
      <c r="D58" s="168"/>
      <c r="E58" s="161">
        <f>C58*D58</f>
        <v>0</v>
      </c>
      <c r="F58" s="169"/>
      <c r="G58" s="170"/>
      <c r="H58" s="170"/>
      <c r="I58" s="168"/>
      <c r="J58" s="161">
        <f>SUM(F58:I58)</f>
        <v>0</v>
      </c>
      <c r="K58" s="30" t="str">
        <f t="shared" si="3"/>
        <v> </v>
      </c>
    </row>
    <row r="59" spans="1:11" ht="12.75">
      <c r="A59" s="166"/>
      <c r="B59" s="167"/>
      <c r="C59" s="37"/>
      <c r="D59" s="168"/>
      <c r="E59" s="161">
        <f>C59*D59</f>
        <v>0</v>
      </c>
      <c r="F59" s="169"/>
      <c r="G59" s="170"/>
      <c r="H59" s="170"/>
      <c r="I59" s="168"/>
      <c r="J59" s="161">
        <f>SUM(F59:I59)</f>
        <v>0</v>
      </c>
      <c r="K59" s="30" t="str">
        <f t="shared" si="3"/>
        <v> </v>
      </c>
    </row>
    <row r="60" spans="1:11" ht="13.5" thickBot="1">
      <c r="A60" s="188"/>
      <c r="B60" s="189"/>
      <c r="C60" s="38"/>
      <c r="D60" s="190"/>
      <c r="E60" s="195">
        <f>C60*D60</f>
        <v>0</v>
      </c>
      <c r="F60" s="196"/>
      <c r="G60" s="197"/>
      <c r="H60" s="197"/>
      <c r="I60" s="190"/>
      <c r="J60" s="161">
        <f>SUM(F60:I60)</f>
        <v>0</v>
      </c>
      <c r="K60" s="30" t="str">
        <f t="shared" si="3"/>
        <v> </v>
      </c>
    </row>
    <row r="61" spans="1:11" s="6" customFormat="1" ht="21.75" customHeight="1" thickBot="1">
      <c r="A61" s="334" t="s">
        <v>114</v>
      </c>
      <c r="B61" s="335"/>
      <c r="C61" s="335"/>
      <c r="D61" s="336"/>
      <c r="E61" s="153">
        <f aca="true" t="shared" si="14" ref="E61:J61">SUM(E62:E68)</f>
        <v>0</v>
      </c>
      <c r="F61" s="154">
        <f t="shared" si="14"/>
        <v>0</v>
      </c>
      <c r="G61" s="155">
        <f t="shared" si="14"/>
        <v>0</v>
      </c>
      <c r="H61" s="155">
        <f t="shared" si="14"/>
        <v>0</v>
      </c>
      <c r="I61" s="156">
        <f t="shared" si="14"/>
        <v>0</v>
      </c>
      <c r="J61" s="153">
        <f t="shared" si="14"/>
        <v>0</v>
      </c>
      <c r="K61" s="30" t="str">
        <f t="shared" si="3"/>
        <v> </v>
      </c>
    </row>
    <row r="62" spans="1:11" ht="12.75">
      <c r="A62" s="158" t="s">
        <v>50</v>
      </c>
      <c r="B62" s="159"/>
      <c r="C62" s="35"/>
      <c r="D62" s="160"/>
      <c r="E62" s="161">
        <f aca="true" t="shared" si="15" ref="E62:E68">C62*D62</f>
        <v>0</v>
      </c>
      <c r="F62" s="162"/>
      <c r="G62" s="163"/>
      <c r="H62" s="163"/>
      <c r="I62" s="185"/>
      <c r="J62" s="161">
        <f>SUM(F62:I62)</f>
        <v>0</v>
      </c>
      <c r="K62" s="30" t="str">
        <f t="shared" si="3"/>
        <v> </v>
      </c>
    </row>
    <row r="63" spans="1:11" ht="12.75">
      <c r="A63" s="166" t="s">
        <v>89</v>
      </c>
      <c r="B63" s="167"/>
      <c r="C63" s="37"/>
      <c r="D63" s="168"/>
      <c r="E63" s="161">
        <f t="shared" si="15"/>
        <v>0</v>
      </c>
      <c r="F63" s="169"/>
      <c r="G63" s="170"/>
      <c r="H63" s="170"/>
      <c r="I63" s="168"/>
      <c r="J63" s="161">
        <f aca="true" t="shared" si="16" ref="J63:J68">SUM(F63:I63)</f>
        <v>0</v>
      </c>
      <c r="K63" s="30" t="str">
        <f t="shared" si="3"/>
        <v> </v>
      </c>
    </row>
    <row r="64" spans="1:11" ht="12.75">
      <c r="A64" s="166"/>
      <c r="B64" s="167"/>
      <c r="C64" s="37"/>
      <c r="D64" s="168"/>
      <c r="E64" s="161">
        <f t="shared" si="15"/>
        <v>0</v>
      </c>
      <c r="F64" s="169"/>
      <c r="G64" s="170"/>
      <c r="H64" s="170"/>
      <c r="I64" s="168"/>
      <c r="J64" s="161">
        <f t="shared" si="16"/>
        <v>0</v>
      </c>
      <c r="K64" s="30" t="str">
        <f t="shared" si="3"/>
        <v> </v>
      </c>
    </row>
    <row r="65" spans="1:11" ht="13.5">
      <c r="A65" s="166"/>
      <c r="B65" s="167"/>
      <c r="C65" s="37"/>
      <c r="D65" s="168"/>
      <c r="E65" s="161">
        <f t="shared" si="15"/>
        <v>0</v>
      </c>
      <c r="F65" s="169"/>
      <c r="G65" s="170"/>
      <c r="H65" s="170"/>
      <c r="I65" s="168"/>
      <c r="J65" s="161">
        <f t="shared" si="16"/>
        <v>0</v>
      </c>
      <c r="K65" s="30" t="str">
        <f t="shared" si="3"/>
        <v> </v>
      </c>
    </row>
    <row r="66" spans="1:11" ht="13.5">
      <c r="A66" s="166"/>
      <c r="B66" s="167"/>
      <c r="C66" s="37"/>
      <c r="D66" s="168"/>
      <c r="E66" s="161">
        <f t="shared" si="15"/>
        <v>0</v>
      </c>
      <c r="F66" s="169"/>
      <c r="G66" s="170"/>
      <c r="H66" s="170"/>
      <c r="I66" s="168"/>
      <c r="J66" s="161">
        <f t="shared" si="16"/>
        <v>0</v>
      </c>
      <c r="K66" s="30" t="str">
        <f t="shared" si="3"/>
        <v> </v>
      </c>
    </row>
    <row r="67" spans="1:11" ht="13.5">
      <c r="A67" s="166"/>
      <c r="B67" s="167"/>
      <c r="C67" s="37"/>
      <c r="D67" s="168"/>
      <c r="E67" s="161">
        <f t="shared" si="15"/>
        <v>0</v>
      </c>
      <c r="F67" s="169"/>
      <c r="G67" s="170"/>
      <c r="H67" s="170"/>
      <c r="I67" s="168"/>
      <c r="J67" s="161">
        <f t="shared" si="16"/>
        <v>0</v>
      </c>
      <c r="K67" s="30" t="str">
        <f t="shared" si="3"/>
        <v> </v>
      </c>
    </row>
    <row r="68" spans="1:11" ht="14.25" thickBot="1">
      <c r="A68" s="188"/>
      <c r="B68" s="189"/>
      <c r="C68" s="38"/>
      <c r="D68" s="190"/>
      <c r="E68" s="161">
        <f t="shared" si="15"/>
        <v>0</v>
      </c>
      <c r="F68" s="191"/>
      <c r="G68" s="192"/>
      <c r="H68" s="192"/>
      <c r="I68" s="193"/>
      <c r="J68" s="161">
        <f t="shared" si="16"/>
        <v>0</v>
      </c>
      <c r="K68" s="30" t="str">
        <f t="shared" si="3"/>
        <v> </v>
      </c>
    </row>
    <row r="69" spans="1:11" s="2" customFormat="1" ht="39" customHeight="1" thickBot="1">
      <c r="A69" s="367" t="s">
        <v>90</v>
      </c>
      <c r="B69" s="335"/>
      <c r="C69" s="335"/>
      <c r="D69" s="336"/>
      <c r="E69" s="198">
        <f aca="true" t="shared" si="17" ref="E69:J69">E61+E55+E44+E36+E25+E14</f>
        <v>0</v>
      </c>
      <c r="F69" s="199">
        <f t="shared" si="17"/>
        <v>0</v>
      </c>
      <c r="G69" s="200">
        <f t="shared" si="17"/>
        <v>0</v>
      </c>
      <c r="H69" s="201">
        <f t="shared" si="17"/>
        <v>0</v>
      </c>
      <c r="I69" s="202">
        <f t="shared" si="17"/>
        <v>0</v>
      </c>
      <c r="J69" s="198">
        <f t="shared" si="17"/>
        <v>0</v>
      </c>
      <c r="K69" s="30" t="str">
        <f>IF(E69=J69," ","Eelarve ja fin.allikad pole omavahel tasakaalus")</f>
        <v> </v>
      </c>
    </row>
    <row r="70" spans="1:11" s="2" customFormat="1" ht="24" customHeight="1">
      <c r="A70" s="396" t="s">
        <v>91</v>
      </c>
      <c r="B70" s="397"/>
      <c r="C70" s="397"/>
      <c r="D70" s="397"/>
      <c r="E70" s="23"/>
      <c r="F70" s="21" t="e">
        <f>F69/E69</f>
        <v>#DIV/0!</v>
      </c>
      <c r="G70" s="355"/>
      <c r="H70" s="356"/>
      <c r="I70" s="356"/>
      <c r="J70" s="357"/>
      <c r="K70" s="30"/>
    </row>
    <row r="71" spans="1:11" s="2" customFormat="1" ht="24.75" customHeight="1">
      <c r="A71" s="381" t="s">
        <v>92</v>
      </c>
      <c r="B71" s="382"/>
      <c r="C71" s="382"/>
      <c r="D71" s="382"/>
      <c r="E71" s="358"/>
      <c r="F71" s="359"/>
      <c r="G71" s="343">
        <f>SUM(G69:I69)</f>
        <v>0</v>
      </c>
      <c r="H71" s="344"/>
      <c r="I71" s="344"/>
      <c r="J71" s="24"/>
      <c r="K71" s="30"/>
    </row>
    <row r="72" spans="1:11" s="2" customFormat="1" ht="27" customHeight="1">
      <c r="A72" s="381" t="s">
        <v>15</v>
      </c>
      <c r="B72" s="382"/>
      <c r="C72" s="382"/>
      <c r="D72" s="382"/>
      <c r="E72" s="358"/>
      <c r="F72" s="359"/>
      <c r="G72" s="22" t="e">
        <f>G69/G71</f>
        <v>#DIV/0!</v>
      </c>
      <c r="H72" s="22" t="e">
        <f>H69/G71</f>
        <v>#DIV/0!</v>
      </c>
      <c r="I72" s="22" t="e">
        <f>I69/G71</f>
        <v>#DIV/0!</v>
      </c>
      <c r="J72" s="24"/>
      <c r="K72" s="30"/>
    </row>
    <row r="73" spans="1:11" s="2" customFormat="1" ht="27" customHeight="1" hidden="1">
      <c r="A73" s="368" t="s">
        <v>93</v>
      </c>
      <c r="B73" s="369"/>
      <c r="C73" s="369"/>
      <c r="D73" s="370"/>
      <c r="E73" s="358"/>
      <c r="F73" s="378"/>
      <c r="G73" s="359"/>
      <c r="H73" s="342">
        <f>H69+I69</f>
        <v>0</v>
      </c>
      <c r="I73" s="342"/>
      <c r="J73" s="24"/>
      <c r="K73" s="30"/>
    </row>
    <row r="74" spans="1:11" s="2" customFormat="1" ht="27" customHeight="1" hidden="1">
      <c r="A74" s="345" t="s">
        <v>94</v>
      </c>
      <c r="B74" s="346"/>
      <c r="C74" s="346"/>
      <c r="D74" s="347"/>
      <c r="E74" s="339"/>
      <c r="F74" s="340"/>
      <c r="G74" s="341"/>
      <c r="H74" s="401" t="e">
        <f>H73/G71</f>
        <v>#DIV/0!</v>
      </c>
      <c r="I74" s="402"/>
      <c r="J74" s="24"/>
      <c r="K74" s="30"/>
    </row>
    <row r="75" spans="1:11" s="2" customFormat="1" ht="24" customHeight="1" thickBot="1">
      <c r="A75" s="403" t="s">
        <v>95</v>
      </c>
      <c r="B75" s="404"/>
      <c r="C75" s="404"/>
      <c r="D75" s="404"/>
      <c r="E75" s="25">
        <v>1</v>
      </c>
      <c r="F75" s="26" t="e">
        <f>F69/E69</f>
        <v>#DIV/0!</v>
      </c>
      <c r="G75" s="26" t="e">
        <f>G69/E69</f>
        <v>#DIV/0!</v>
      </c>
      <c r="H75" s="26" t="e">
        <f>H69/E69</f>
        <v>#DIV/0!</v>
      </c>
      <c r="I75" s="26" t="e">
        <f>I69/E69</f>
        <v>#DIV/0!</v>
      </c>
      <c r="J75" s="27" t="e">
        <f>J69/E69</f>
        <v>#DIV/0!</v>
      </c>
      <c r="K75" s="31"/>
    </row>
    <row r="76" spans="2:10" ht="21" customHeight="1">
      <c r="B76" s="4"/>
      <c r="C76" s="4"/>
      <c r="D76" s="4"/>
      <c r="E76" s="10"/>
      <c r="F76" s="10"/>
      <c r="G76" s="10"/>
      <c r="H76" s="351" t="e">
        <f>(H69+I69)/E69</f>
        <v>#DIV/0!</v>
      </c>
      <c r="I76" s="351"/>
      <c r="J76" s="11"/>
    </row>
    <row r="77" spans="2:11" s="32" customFormat="1" ht="12.75">
      <c r="B77" s="33"/>
      <c r="C77" s="33"/>
      <c r="D77" s="33"/>
      <c r="E77" s="33"/>
      <c r="F77" s="33"/>
      <c r="G77" s="33"/>
      <c r="H77" s="33"/>
      <c r="I77" s="33"/>
      <c r="K77" s="28"/>
    </row>
    <row r="78" spans="1:11" s="32" customFormat="1" ht="12.75">
      <c r="A78" s="379" t="s">
        <v>14</v>
      </c>
      <c r="B78" s="379"/>
      <c r="C78" s="379"/>
      <c r="D78" s="379"/>
      <c r="E78" s="33"/>
      <c r="F78" s="33"/>
      <c r="G78" s="33"/>
      <c r="H78" s="33"/>
      <c r="I78" s="33"/>
      <c r="K78" s="28"/>
    </row>
    <row r="79" spans="1:11" s="32" customFormat="1" ht="15.75" customHeight="1">
      <c r="A79" s="380" t="s">
        <v>10</v>
      </c>
      <c r="B79" s="380"/>
      <c r="C79" s="380"/>
      <c r="D79" s="380"/>
      <c r="E79" s="34" t="str">
        <f>IF(E69=J69,"JAH"," ")</f>
        <v>JAH</v>
      </c>
      <c r="F79" s="377" t="str">
        <f>IF(E69=J69," ","EI")</f>
        <v> </v>
      </c>
      <c r="G79" s="377"/>
      <c r="H79" s="377"/>
      <c r="I79" s="377"/>
      <c r="J79" s="377"/>
      <c r="K79" s="28"/>
    </row>
    <row r="80" spans="1:11" s="32" customFormat="1" ht="15.75" customHeight="1">
      <c r="A80" s="380" t="s">
        <v>11</v>
      </c>
      <c r="B80" s="380"/>
      <c r="C80" s="380"/>
      <c r="D80" s="380"/>
      <c r="E80" s="34" t="e">
        <f>IF(F75&lt;=90%,"JAH"," ")</f>
        <v>#DIV/0!</v>
      </c>
      <c r="F80" s="363" t="e">
        <f>IF(F75&gt;90%,"EI,  KÜSK toetus on suurem kui 90% projekti eelarvest"," ")</f>
        <v>#DIV/0!</v>
      </c>
      <c r="G80" s="363"/>
      <c r="H80" s="363"/>
      <c r="I80" s="363"/>
      <c r="J80" s="363"/>
      <c r="K80" s="28"/>
    </row>
    <row r="81" spans="1:11" s="32" customFormat="1" ht="15.75" customHeight="1">
      <c r="A81" s="380" t="s">
        <v>57</v>
      </c>
      <c r="B81" s="380"/>
      <c r="C81" s="380"/>
      <c r="D81" s="380"/>
      <c r="E81" s="34" t="e">
        <f>IF(G75&gt;=5%,"JAH","")</f>
        <v>#DIV/0!</v>
      </c>
      <c r="F81" s="400" t="e">
        <f>IF(G75&gt;=5%," ","EI, rahaline osa on alla 5% projekti eelarvest")</f>
        <v>#DIV/0!</v>
      </c>
      <c r="G81" s="400"/>
      <c r="H81" s="400"/>
      <c r="I81" s="400"/>
      <c r="J81" s="400"/>
      <c r="K81" s="28"/>
    </row>
    <row r="82" spans="1:11" s="32" customFormat="1" ht="15.75" customHeight="1">
      <c r="A82" s="405" t="s">
        <v>96</v>
      </c>
      <c r="B82" s="405"/>
      <c r="C82" s="405"/>
      <c r="D82" s="405"/>
      <c r="E82" s="34" t="e">
        <f>IF(H76&lt;=5%,"JAH"," ")</f>
        <v>#DIV/0!</v>
      </c>
      <c r="F82" s="400" t="e">
        <f>IF(H76&lt;=5%," ","EI, mitterahaline osa on üle 5% projekti eelarvest")</f>
        <v>#DIV/0!</v>
      </c>
      <c r="G82" s="400"/>
      <c r="H82" s="400"/>
      <c r="I82" s="400"/>
      <c r="J82" s="400"/>
      <c r="K82" s="28"/>
    </row>
    <row r="83" spans="1:11" s="32" customFormat="1" ht="15.75" customHeight="1">
      <c r="A83" s="398" t="s">
        <v>97</v>
      </c>
      <c r="B83" s="380"/>
      <c r="C83" s="380"/>
      <c r="D83" s="380"/>
      <c r="E83" s="34" t="str">
        <f>IF((F69&lt;=B84),"JAH"," ")</f>
        <v>JAH</v>
      </c>
      <c r="F83" s="377" t="str">
        <f>IF(OR(F69&gt;B84),"EI, toetuse summa ei vasta tingimustele"," ")</f>
        <v> </v>
      </c>
      <c r="G83" s="377"/>
      <c r="H83" s="377"/>
      <c r="I83" s="377"/>
      <c r="J83" s="377"/>
      <c r="K83" s="28"/>
    </row>
    <row r="84" spans="1:11" s="32" customFormat="1" ht="12.75">
      <c r="A84" s="203" t="s">
        <v>98</v>
      </c>
      <c r="B84" s="399">
        <v>3500</v>
      </c>
      <c r="C84" s="399"/>
      <c r="D84" s="399"/>
      <c r="E84" s="33"/>
      <c r="F84" s="33"/>
      <c r="G84" s="33"/>
      <c r="H84" s="33"/>
      <c r="I84" s="33"/>
      <c r="K84" s="28"/>
    </row>
    <row r="85" spans="2:11" s="32" customFormat="1" ht="12.75">
      <c r="B85" s="33"/>
      <c r="C85" s="33"/>
      <c r="D85" s="33"/>
      <c r="E85" s="33"/>
      <c r="F85" s="33"/>
      <c r="G85" s="33"/>
      <c r="H85" s="33"/>
      <c r="I85" s="33"/>
      <c r="K85" s="28"/>
    </row>
  </sheetData>
  <sheetProtection password="CA1D" sheet="1"/>
  <mergeCells count="54">
    <mergeCell ref="A83:D83"/>
    <mergeCell ref="F83:J83"/>
    <mergeCell ref="B84:D84"/>
    <mergeCell ref="F81:J81"/>
    <mergeCell ref="A80:D80"/>
    <mergeCell ref="H74:I74"/>
    <mergeCell ref="A75:D75"/>
    <mergeCell ref="A82:D82"/>
    <mergeCell ref="F82:J82"/>
    <mergeCell ref="A81:D81"/>
    <mergeCell ref="C10:C12"/>
    <mergeCell ref="D10:D12"/>
    <mergeCell ref="G11:G12"/>
    <mergeCell ref="A70:D70"/>
    <mergeCell ref="A55:D55"/>
    <mergeCell ref="A61:D61"/>
    <mergeCell ref="A14:D14"/>
    <mergeCell ref="A44:D44"/>
    <mergeCell ref="A78:D78"/>
    <mergeCell ref="A79:D79"/>
    <mergeCell ref="A72:D72"/>
    <mergeCell ref="A71:D71"/>
    <mergeCell ref="A1:J1"/>
    <mergeCell ref="B4:J4"/>
    <mergeCell ref="B5:J5"/>
    <mergeCell ref="B6:D6"/>
    <mergeCell ref="A3:J3"/>
    <mergeCell ref="A10:A12"/>
    <mergeCell ref="A2:J2"/>
    <mergeCell ref="F80:J80"/>
    <mergeCell ref="A9:E9"/>
    <mergeCell ref="A69:D69"/>
    <mergeCell ref="A73:D73"/>
    <mergeCell ref="F9:J9"/>
    <mergeCell ref="F10:F12"/>
    <mergeCell ref="F79:J79"/>
    <mergeCell ref="E72:F72"/>
    <mergeCell ref="E73:G73"/>
    <mergeCell ref="H76:I76"/>
    <mergeCell ref="E10:E12"/>
    <mergeCell ref="G70:J70"/>
    <mergeCell ref="E71:F71"/>
    <mergeCell ref="G10:I10"/>
    <mergeCell ref="H11:I11"/>
    <mergeCell ref="B7:D7"/>
    <mergeCell ref="E6:J7"/>
    <mergeCell ref="J10:J12"/>
    <mergeCell ref="A25:D25"/>
    <mergeCell ref="A36:D36"/>
    <mergeCell ref="E74:G74"/>
    <mergeCell ref="H73:I73"/>
    <mergeCell ref="G71:I71"/>
    <mergeCell ref="A74:D74"/>
    <mergeCell ref="B10:B12"/>
  </mergeCell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50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27" customHeight="1">
      <c r="A1" s="122" t="s">
        <v>99</v>
      </c>
      <c r="C1" s="119"/>
    </row>
    <row r="2" spans="1:3" s="2" customFormat="1" ht="18" customHeight="1">
      <c r="A2" s="122"/>
      <c r="C2" s="119"/>
    </row>
    <row r="3" spans="1:2" s="2" customFormat="1" ht="28.5" customHeight="1">
      <c r="A3" s="124" t="s">
        <v>51</v>
      </c>
      <c r="B3" s="120" t="s">
        <v>100</v>
      </c>
    </row>
    <row r="4" spans="1:2" s="2" customFormat="1" ht="28.5" customHeight="1">
      <c r="A4" s="124"/>
      <c r="B4" s="120" t="s">
        <v>118</v>
      </c>
    </row>
    <row r="5" spans="1:2" s="2" customFormat="1" ht="31.5" customHeight="1">
      <c r="A5" s="124"/>
      <c r="B5" s="120" t="s">
        <v>101</v>
      </c>
    </row>
    <row r="6" spans="1:2" s="2" customFormat="1" ht="43.5" customHeight="1">
      <c r="A6" s="124" t="s">
        <v>52</v>
      </c>
      <c r="B6" s="120" t="s">
        <v>102</v>
      </c>
    </row>
    <row r="7" spans="1:2" s="2" customFormat="1" ht="28.5" customHeight="1">
      <c r="A7" s="124" t="s">
        <v>53</v>
      </c>
      <c r="B7" s="120" t="s">
        <v>119</v>
      </c>
    </row>
    <row r="8" spans="1:2" s="2" customFormat="1" ht="28.5" customHeight="1">
      <c r="A8" s="124"/>
      <c r="B8" s="120" t="s">
        <v>110</v>
      </c>
    </row>
    <row r="9" spans="1:2" s="2" customFormat="1" ht="42" customHeight="1">
      <c r="A9" s="124"/>
      <c r="B9" s="120" t="s">
        <v>120</v>
      </c>
    </row>
    <row r="10" spans="1:2" s="2" customFormat="1" ht="29.25" customHeight="1">
      <c r="A10" s="124" t="s">
        <v>54</v>
      </c>
      <c r="B10" s="120" t="s">
        <v>62</v>
      </c>
    </row>
    <row r="11" spans="1:2" s="2" customFormat="1" ht="33.75" customHeight="1">
      <c r="A11" s="124" t="s">
        <v>55</v>
      </c>
      <c r="B11" s="120" t="s">
        <v>67</v>
      </c>
    </row>
    <row r="12" spans="1:2" s="2" customFormat="1" ht="30.75" customHeight="1">
      <c r="A12" s="124" t="s">
        <v>63</v>
      </c>
      <c r="B12" s="120" t="s">
        <v>122</v>
      </c>
    </row>
    <row r="13" spans="1:2" s="2" customFormat="1" ht="49.5" customHeight="1">
      <c r="A13" s="124" t="s">
        <v>103</v>
      </c>
      <c r="B13" s="120" t="s">
        <v>104</v>
      </c>
    </row>
    <row r="14" spans="1:2" s="2" customFormat="1" ht="15.75" customHeight="1">
      <c r="A14" s="124"/>
      <c r="B14" s="120" t="s">
        <v>123</v>
      </c>
    </row>
    <row r="15" spans="1:2" s="2" customFormat="1" ht="15.75" customHeight="1">
      <c r="A15" s="124"/>
      <c r="B15" s="120" t="s">
        <v>124</v>
      </c>
    </row>
    <row r="16" spans="1:2" s="2" customFormat="1" ht="5.25" customHeight="1">
      <c r="A16" s="121"/>
      <c r="B16" s="120"/>
    </row>
    <row r="17" spans="1:2" s="2" customFormat="1" ht="24" customHeight="1">
      <c r="A17" s="76"/>
      <c r="B17" s="120" t="s">
        <v>59</v>
      </c>
    </row>
    <row r="18" spans="1:2" s="2" customFormat="1" ht="43.5" customHeight="1">
      <c r="A18" s="76"/>
      <c r="B18" s="125" t="s">
        <v>56</v>
      </c>
    </row>
    <row r="19" spans="1:2" s="2" customFormat="1" ht="12.75">
      <c r="A19" s="76"/>
      <c r="B19" s="123" t="s">
        <v>75</v>
      </c>
    </row>
    <row r="20" spans="1:2" s="2" customFormat="1" ht="12.75">
      <c r="A20" s="76"/>
      <c r="B20" s="120" t="s">
        <v>60</v>
      </c>
    </row>
    <row r="21" spans="1:2" s="2" customFormat="1" ht="17.25" customHeight="1">
      <c r="A21" s="76"/>
      <c r="B21" s="148" t="s">
        <v>76</v>
      </c>
    </row>
    <row r="22" spans="1:2" s="2" customFormat="1" ht="17.25" customHeight="1">
      <c r="A22" s="76"/>
      <c r="B22" s="120" t="s">
        <v>61</v>
      </c>
    </row>
    <row r="23" spans="1:2" s="2" customFormat="1" ht="12.75">
      <c r="A23" s="76"/>
      <c r="B23" s="3" t="s">
        <v>77</v>
      </c>
    </row>
    <row r="24" spans="1:2" s="2" customFormat="1" ht="12.75">
      <c r="A24" s="76"/>
      <c r="B24" s="3"/>
    </row>
    <row r="25" spans="1:2" s="2" customFormat="1" ht="12.75">
      <c r="A25" s="76"/>
      <c r="B25" s="3"/>
    </row>
    <row r="26" spans="1:2" s="2" customFormat="1" ht="12.75">
      <c r="A26" s="76"/>
      <c r="B26" s="3"/>
    </row>
    <row r="27" spans="1:2" s="2" customFormat="1" ht="12.75">
      <c r="A27" s="76"/>
      <c r="B27" s="3"/>
    </row>
    <row r="28" spans="1:2" s="2" customFormat="1" ht="12.75">
      <c r="A28" s="76"/>
      <c r="B28" s="3"/>
    </row>
    <row r="29" spans="1:2" s="2" customFormat="1" ht="12.75">
      <c r="A29" s="76"/>
      <c r="B29" s="3"/>
    </row>
    <row r="30" spans="1:2" s="2" customFormat="1" ht="12.75">
      <c r="A30" s="76"/>
      <c r="B30" s="3"/>
    </row>
    <row r="31" spans="1:2" s="2" customFormat="1" ht="12.75">
      <c r="A31" s="76"/>
      <c r="B31" s="3"/>
    </row>
    <row r="32" spans="1:2" s="2" customFormat="1" ht="12.75">
      <c r="A32" s="76"/>
      <c r="B32" s="3"/>
    </row>
    <row r="33" spans="1:2" s="2" customFormat="1" ht="12.75">
      <c r="A33" s="76"/>
      <c r="B33" s="3"/>
    </row>
    <row r="34" spans="1:2" s="2" customFormat="1" ht="12.75">
      <c r="A34" s="76"/>
      <c r="B34" s="3"/>
    </row>
    <row r="35" spans="1:2" s="2" customFormat="1" ht="12.75">
      <c r="A35" s="76"/>
      <c r="B35" s="3"/>
    </row>
    <row r="36" spans="1:2" s="2" customFormat="1" ht="12.75">
      <c r="A36" s="76"/>
      <c r="B36" s="3"/>
    </row>
    <row r="37" spans="1:2" s="2" customFormat="1" ht="12.75">
      <c r="A37" s="76"/>
      <c r="B37" s="3"/>
    </row>
    <row r="38" spans="1:2" s="2" customFormat="1" ht="12.75">
      <c r="A38" s="76"/>
      <c r="B38" s="3"/>
    </row>
    <row r="39" spans="1:2" s="2" customFormat="1" ht="12.75">
      <c r="A39" s="76"/>
      <c r="B39" s="3"/>
    </row>
    <row r="40" spans="1:2" s="2" customFormat="1" ht="12.75">
      <c r="A40" s="76"/>
      <c r="B40" s="3"/>
    </row>
    <row r="41" spans="1:2" s="2" customFormat="1" ht="12.75">
      <c r="A41" s="76"/>
      <c r="B41" s="3"/>
    </row>
    <row r="42" spans="1:2" s="2" customFormat="1" ht="12.75">
      <c r="A42" s="76"/>
      <c r="B42" s="3"/>
    </row>
    <row r="43" spans="1:2" s="2" customFormat="1" ht="12.75">
      <c r="A43" s="76"/>
      <c r="B43" s="3"/>
    </row>
    <row r="44" spans="1:2" s="2" customFormat="1" ht="12.75">
      <c r="A44" s="76"/>
      <c r="B44" s="3"/>
    </row>
    <row r="45" spans="1:2" s="2" customFormat="1" ht="12.75">
      <c r="A45" s="76"/>
      <c r="B45" s="3"/>
    </row>
    <row r="46" spans="1:2" s="2" customFormat="1" ht="12.75">
      <c r="A46" s="76"/>
      <c r="B46" s="3"/>
    </row>
    <row r="47" spans="1:2" s="2" customFormat="1" ht="12.75">
      <c r="A47" s="76"/>
      <c r="B47" s="3"/>
    </row>
    <row r="48" s="2" customFormat="1" ht="12.75">
      <c r="A48" s="76"/>
    </row>
    <row r="49" s="2" customFormat="1" ht="12.75">
      <c r="A49" s="76"/>
    </row>
    <row r="50" s="2" customFormat="1" ht="12.75">
      <c r="A50" s="76"/>
    </row>
  </sheetData>
  <sheetProtection password="CA1D" sheet="1"/>
  <hyperlinks>
    <hyperlink ref="B21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Marek</cp:lastModifiedBy>
  <cp:lastPrinted>2011-11-04T12:10:43Z</cp:lastPrinted>
  <dcterms:created xsi:type="dcterms:W3CDTF">2008-04-13T08:03:52Z</dcterms:created>
  <dcterms:modified xsi:type="dcterms:W3CDTF">2012-02-16T09:02:57Z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