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845" tabRatio="905" activeTab="5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Prindiala" localSheetId="6">'Eelarve'!$A$6:$H$58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<sst xmlns="http://schemas.openxmlformats.org/spreadsheetml/2006/main" count="196" uniqueCount="115">
  <si>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</si>
  <si>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</si>
  <si>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</si>
  <si>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</si>
  <si>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</si>
  <si>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</si>
  <si>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</si>
  <si>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</si>
  <si>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</si>
  <si>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</si>
  <si>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</si>
  <si>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</si>
  <si>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</si>
  <si>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</si>
  <si>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</si>
  <si>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</si>
  <si>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</si>
  <si>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</si>
  <si>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</si>
  <si>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</si>
  <si>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</si>
  <si>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</si>
  <si>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</si>
  <si>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</si>
  <si>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</si>
  <si>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</si>
  <si>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</si>
  <si>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</si>
  <si>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</si>
  <si>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</si>
  <si>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</si>
  <si>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</si>
  <si>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</si>
  <si>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</si>
  <si>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</si>
  <si>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</si>
  <si>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</si>
  <si>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</si>
  <si>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</si>
  <si>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</si>
  <si>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</si>
  <si>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</si>
  <si>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</si>
  <si>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</si>
  <si>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</si>
  <si>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</si>
  <si>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</si>
  <si>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</si>
  <si>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</si>
  <si>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</si>
  <si>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</si>
  <si>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</si>
  <si>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</si>
  <si>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</si>
  <si>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</si>
  <si>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</si>
  <si>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</si>
  <si>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</si>
  <si>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</si>
  <si>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</si>
  <si>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</si>
  <si>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</si>
  <si>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</si>
  <si>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</si>
  <si>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</si>
  <si>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</si>
  <si>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</si>
  <si>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</si>
  <si>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</si>
  <si>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</si>
  <si>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</si>
  <si>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</si>
  <si>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</si>
  <si>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</si>
  <si>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</si>
  <si>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</si>
  <si>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</si>
  <si>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</si>
  <si>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</si>
  <si>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</si>
  <si>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seoses) 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</si>
  <si>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</si>
  <si>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</si>
  <si>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</si>
  <si>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</si>
  <si>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</si>
  <si>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</si>
  <si>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</si>
  <si>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</si>
  <si>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</si>
  <si>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</si>
  <si>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</si>
  <si>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</si>
  <si>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</si>
  <si>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</si>
  <si>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</si>
  <si>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</si>
  <si>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</si>
  <si>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</si>
  <si>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</si>
  <si>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</si>
  <si>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</si>
  <si>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</si>
  <si>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</si>
  <si>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</si>
  <si>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</si>
  <si>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</si>
  <si>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</si>
  <si>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</si>
  <si>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</si>
  <si>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</si>
  <si>
    <t>KOP 2015 meede 1:  KOGUKONNA ARENG</t>
  </si>
  <si>
    <t>2015.a kevadvooru abikõlblikkuse periood on 01.04.15-31.03.16
2015.a sügisvooru abikõlblikkuse periood on 01.10.15-30.09.16</t>
  </si>
  <si>
    <t>1.5. Töötuskindlustusmakse 0,8%</t>
  </si>
  <si>
    <t>4. Projekti elluviimiseks vajalike vahendite ja materjali soetamise kulud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</si>
</sst>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right" vertical="center"/>
    </xf>
    <xf numFmtId="172" fontId="71" fillId="32" borderId="0" xfId="0" applyNumberFormat="1" applyFont="1" applyFill="1" applyBorder="1" applyAlignment="1">
      <alignment horizontal="center" vertical="center"/>
    </xf>
    <xf numFmtId="172" fontId="70" fillId="32" borderId="0" xfId="0" applyNumberFormat="1" applyFont="1" applyFill="1" applyBorder="1" applyAlignment="1">
      <alignment horizontal="center" vertical="center" wrapText="1"/>
    </xf>
    <xf numFmtId="172" fontId="71" fillId="32" borderId="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1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70" fillId="32" borderId="27" xfId="0" applyFont="1" applyFill="1" applyBorder="1" applyAlignment="1">
      <alignment horizontal="left" vertical="center" indent="1"/>
    </xf>
    <xf numFmtId="0" fontId="70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2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1" fillId="32" borderId="45" xfId="0" applyNumberFormat="1" applyFont="1" applyFill="1" applyBorder="1" applyAlignment="1">
      <alignment horizontal="center" vertical="center" shrinkToFit="1"/>
    </xf>
    <xf numFmtId="178" fontId="71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70" fillId="32" borderId="64" xfId="0" applyNumberFormat="1" applyFont="1" applyFill="1" applyBorder="1" applyAlignment="1">
      <alignment horizontal="center" vertical="center" shrinkToFit="1"/>
    </xf>
    <xf numFmtId="4" fontId="70" fillId="32" borderId="35" xfId="0" applyNumberFormat="1" applyFont="1" applyFill="1" applyBorder="1" applyAlignment="1">
      <alignment horizontal="center" vertical="center" shrinkToFit="1"/>
    </xf>
    <xf numFmtId="4" fontId="70" fillId="32" borderId="32" xfId="0" applyNumberFormat="1" applyFont="1" applyFill="1" applyBorder="1" applyAlignment="1">
      <alignment horizontal="center" vertical="center" shrinkToFit="1"/>
    </xf>
    <xf numFmtId="4" fontId="70" fillId="32" borderId="44" xfId="0" applyNumberFormat="1" applyFont="1" applyFill="1" applyBorder="1" applyAlignment="1">
      <alignment horizontal="center" vertical="center" shrinkToFit="1"/>
    </xf>
    <xf numFmtId="4" fontId="70" fillId="32" borderId="65" xfId="0" applyNumberFormat="1" applyFont="1" applyFill="1" applyBorder="1" applyAlignment="1">
      <alignment horizontal="center" vertical="center" shrinkToFit="1"/>
    </xf>
    <xf numFmtId="4" fontId="70" fillId="32" borderId="66" xfId="0" applyNumberFormat="1" applyFont="1" applyFill="1" applyBorder="1" applyAlignment="1">
      <alignment horizontal="center" vertical="center" shrinkToFit="1"/>
    </xf>
    <xf numFmtId="4" fontId="70" fillId="32" borderId="67" xfId="0" applyNumberFormat="1" applyFont="1" applyFill="1" applyBorder="1" applyAlignment="1">
      <alignment horizontal="center" vertical="center" shrinkToFit="1"/>
    </xf>
    <xf numFmtId="4" fontId="70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2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5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6" fillId="32" borderId="0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71" fillId="32" borderId="45" xfId="0" applyNumberFormat="1" applyFont="1" applyFill="1" applyBorder="1" applyAlignment="1">
      <alignment horizontal="center" vertical="center" shrinkToFit="1"/>
    </xf>
    <xf numFmtId="4" fontId="71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4" fontId="0" fillId="32" borderId="81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178" fontId="0" fillId="32" borderId="83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7" fillId="32" borderId="36" xfId="0" applyFont="1" applyFill="1" applyBorder="1" applyAlignment="1">
      <alignment horizontal="left" vertical="center"/>
    </xf>
    <xf numFmtId="0" fontId="77" fillId="32" borderId="37" xfId="0" applyFont="1" applyFill="1" applyBorder="1" applyAlignment="1">
      <alignment horizontal="left" vertical="center"/>
    </xf>
    <xf numFmtId="0" fontId="77" fillId="32" borderId="38" xfId="0" applyFont="1" applyFill="1" applyBorder="1" applyAlignment="1">
      <alignment horizontal="left" vertical="center"/>
    </xf>
    <xf numFmtId="0" fontId="77" fillId="32" borderId="39" xfId="0" applyFont="1" applyFill="1" applyBorder="1" applyAlignment="1">
      <alignment horizontal="left" vertical="center"/>
    </xf>
    <xf numFmtId="0" fontId="77" fillId="32" borderId="0" xfId="0" applyFont="1" applyFill="1" applyBorder="1" applyAlignment="1">
      <alignment horizontal="left" vertical="center"/>
    </xf>
    <xf numFmtId="0" fontId="77" fillId="32" borderId="40" xfId="0" applyFont="1" applyFill="1" applyBorder="1" applyAlignment="1">
      <alignment horizontal="left" vertical="center"/>
    </xf>
    <xf numFmtId="0" fontId="77" fillId="32" borderId="41" xfId="0" applyFont="1" applyFill="1" applyBorder="1" applyAlignment="1">
      <alignment horizontal="left" vertical="center"/>
    </xf>
    <xf numFmtId="0" fontId="77" fillId="32" borderId="42" xfId="0" applyFont="1" applyFill="1" applyBorder="1" applyAlignment="1">
      <alignment horizontal="left" vertical="center"/>
    </xf>
    <xf numFmtId="0" fontId="77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3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7" fillId="32" borderId="37" xfId="0" applyFont="1" applyFill="1" applyBorder="1" applyAlignment="1">
      <alignment horizontal="left"/>
    </xf>
    <xf numFmtId="0" fontId="77" fillId="32" borderId="0" xfId="0" applyFont="1" applyFill="1" applyBorder="1" applyAlignment="1">
      <alignment horizontal="left"/>
    </xf>
    <xf numFmtId="0" fontId="77" fillId="32" borderId="42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7" xfId="0" applyFill="1" applyBorder="1" applyAlignment="1">
      <alignment horizontal="left" vertical="center" wrapText="1" indent="1"/>
    </xf>
    <xf numFmtId="0" fontId="0" fillId="32" borderId="80" xfId="0" applyFill="1" applyBorder="1" applyAlignment="1">
      <alignment horizontal="left" vertical="center" wrapText="1" indent="1"/>
    </xf>
    <xf numFmtId="0" fontId="0" fillId="32" borderId="8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88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0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7" xfId="0" applyFont="1" applyFill="1" applyBorder="1" applyAlignment="1">
      <alignment horizontal="left" vertical="center" wrapText="1" indent="1"/>
    </xf>
    <xf numFmtId="0" fontId="0" fillId="32" borderId="89" xfId="0" applyFont="1" applyFill="1" applyBorder="1" applyAlignment="1">
      <alignment horizontal="left" vertical="center" wrapText="1" indent="1"/>
    </xf>
    <xf numFmtId="184" fontId="2" fillId="0" borderId="90" xfId="0" applyNumberFormat="1" applyFont="1" applyFill="1" applyBorder="1" applyAlignment="1" applyProtection="1">
      <alignment horizontal="center" wrapText="1"/>
      <protection locked="0"/>
    </xf>
    <xf numFmtId="184" fontId="2" fillId="0" borderId="91" xfId="0" applyNumberFormat="1" applyFont="1" applyFill="1" applyBorder="1" applyAlignment="1" applyProtection="1">
      <alignment horizontal="center" wrapText="1"/>
      <protection locked="0"/>
    </xf>
    <xf numFmtId="184" fontId="2" fillId="0" borderId="92" xfId="0" applyNumberFormat="1" applyFont="1" applyFill="1" applyBorder="1" applyAlignment="1" applyProtection="1">
      <alignment horizontal="center"/>
      <protection locked="0"/>
    </xf>
    <xf numFmtId="184" fontId="2" fillId="0" borderId="93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94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95" xfId="57" applyNumberFormat="1" applyFont="1" applyFill="1" applyBorder="1" applyAlignment="1">
      <alignment horizontal="center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left" vertical="center" indent="1"/>
    </xf>
    <xf numFmtId="0" fontId="0" fillId="0" borderId="97" xfId="0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5" fillId="33" borderId="96" xfId="0" applyFont="1" applyFill="1" applyBorder="1" applyAlignment="1">
      <alignment horizontal="left" vertical="center" wrapText="1" indent="1"/>
    </xf>
    <xf numFmtId="0" fontId="5" fillId="33" borderId="97" xfId="0" applyFont="1" applyFill="1" applyBorder="1" applyAlignment="1">
      <alignment horizontal="left" vertical="center" wrapText="1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6" xfId="57" applyFont="1" applyFill="1" applyBorder="1" applyAlignment="1">
      <alignment horizontal="left" vertical="center" wrapText="1" indent="1"/>
      <protection/>
    </xf>
    <xf numFmtId="0" fontId="0" fillId="0" borderId="97" xfId="57" applyBorder="1" applyAlignment="1">
      <alignment horizontal="left" vertical="center" wrapText="1" indent="1"/>
      <protection/>
    </xf>
    <xf numFmtId="0" fontId="0" fillId="0" borderId="98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9" xfId="0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shrinkToFit="1"/>
      <protection hidden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7" xfId="57" applyFont="1" applyBorder="1" applyAlignment="1">
      <alignment horizontal="left" vertical="center" wrapText="1" indent="1"/>
      <protection/>
    </xf>
    <xf numFmtId="0" fontId="1" fillId="0" borderId="98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0" xfId="0" applyNumberFormat="1" applyFont="1" applyFill="1" applyBorder="1" applyAlignment="1" applyProtection="1">
      <alignment horizontal="left" indent="1" shrinkToFit="1"/>
      <protection locked="0"/>
    </xf>
    <xf numFmtId="0" fontId="2" fillId="0" borderId="101" xfId="0" applyNumberFormat="1" applyFont="1" applyFill="1" applyBorder="1" applyAlignment="1" applyProtection="1">
      <alignment horizontal="left" indent="1" shrinkToFit="1"/>
      <protection locked="0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/>
    </xf>
    <xf numFmtId="0" fontId="0" fillId="0" borderId="99" xfId="0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172" fontId="10" fillId="0" borderId="103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4" xfId="0" applyNumberFormat="1" applyFont="1" applyFill="1" applyBorder="1" applyAlignment="1">
      <alignment horizontal="center" vertical="center" shrinkToFit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0" fontId="1" fillId="33" borderId="107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96" xfId="57" applyFont="1" applyFill="1" applyBorder="1" applyAlignment="1" applyProtection="1">
      <alignment horizontal="left" vertical="center" wrapText="1" indent="1"/>
      <protection locked="0"/>
    </xf>
    <xf numFmtId="0" fontId="0" fillId="0" borderId="97" xfId="57" applyBorder="1" applyAlignment="1" applyProtection="1">
      <alignment horizontal="left" vertical="center" wrapText="1" indent="1"/>
      <protection locked="0"/>
    </xf>
    <xf numFmtId="0" fontId="0" fillId="0" borderId="98" xfId="57" applyBorder="1" applyAlignment="1" applyProtection="1">
      <alignment horizontal="left" vertical="center" wrapText="1" indent="1"/>
      <protection locked="0"/>
    </xf>
    <xf numFmtId="0" fontId="0" fillId="0" borderId="97" xfId="57" applyBorder="1" applyAlignment="1">
      <alignment horizontal="left" vertical="center" indent="1"/>
      <protection/>
    </xf>
    <xf numFmtId="0" fontId="0" fillId="0" borderId="98" xfId="57" applyBorder="1" applyAlignment="1">
      <alignment horizontal="left" vertical="center" indent="1"/>
      <protection/>
    </xf>
    <xf numFmtId="0" fontId="1" fillId="33" borderId="55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right" vertical="center" wrapText="1" indent="1"/>
    </xf>
    <xf numFmtId="0" fontId="0" fillId="0" borderId="97" xfId="0" applyFont="1" applyBorder="1" applyAlignment="1">
      <alignment horizontal="right" vertical="center" wrapText="1" indent="1"/>
    </xf>
    <xf numFmtId="0" fontId="0" fillId="0" borderId="98" xfId="0" applyFont="1" applyBorder="1" applyAlignment="1">
      <alignment horizontal="right" vertical="center" wrapText="1" indent="1"/>
    </xf>
    <xf numFmtId="0" fontId="7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6" borderId="0" xfId="0" applyFont="1" applyFill="1" applyAlignment="1" applyProtection="1">
      <alignment horizontal="left" vertical="center"/>
      <protection locked="0"/>
    </xf>
    <xf numFmtId="14" fontId="17" fillId="36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L98"/>
  <sheetViews>
    <sheetView showGridLines="0" zoomScalePageLayoutView="0" workbookViewId="0" topLeftCell="A1">
      <pane xSplit="1" ySplit="8" topLeftCell="B6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70" sqref="A70:A83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2.851562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46" t="s">
        <v>77</v>
      </c>
      <c r="B1" s="328">
        <f>Eelarve!B9</f>
        <v>0</v>
      </c>
      <c r="C1" s="328"/>
      <c r="D1" s="328"/>
      <c r="E1" s="328"/>
      <c r="F1" s="328"/>
      <c r="G1" s="328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341" t="s">
        <v>72</v>
      </c>
      <c r="I2" s="309" t="s">
        <v>14</v>
      </c>
      <c r="J2" s="310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78</v>
      </c>
      <c r="I7" s="329" t="s">
        <v>106</v>
      </c>
      <c r="J7" s="331" t="s">
        <v>105</v>
      </c>
      <c r="K7" s="324"/>
      <c r="L7" s="52"/>
    </row>
    <row r="8" spans="1:12" ht="51" customHeight="1">
      <c r="A8" s="338"/>
      <c r="B8" s="335"/>
      <c r="C8" s="225" t="s">
        <v>61</v>
      </c>
      <c r="D8" s="225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Eelarve!E20</f>
        <v>0</v>
      </c>
      <c r="C9" s="285">
        <f>Eelarve!F20</f>
        <v>0</v>
      </c>
      <c r="D9" s="285">
        <f>Eelarve!G20</f>
        <v>0</v>
      </c>
      <c r="E9" s="311"/>
      <c r="F9" s="312"/>
      <c r="G9" s="312"/>
      <c r="H9" s="312"/>
      <c r="I9" s="312"/>
      <c r="J9" s="313"/>
      <c r="K9" s="296">
        <f>B9-C11-D11</f>
        <v>0</v>
      </c>
      <c r="L9" s="42"/>
    </row>
    <row r="10" spans="1:12" s="36" customFormat="1" ht="2.25" customHeight="1">
      <c r="A10" s="299" t="str">
        <f>Eelarve!A20</f>
        <v>1.1. </v>
      </c>
      <c r="B10" s="286"/>
      <c r="C10" s="286"/>
      <c r="D10" s="286"/>
      <c r="E10" s="314"/>
      <c r="F10" s="315"/>
      <c r="G10" s="315"/>
      <c r="H10" s="315"/>
      <c r="I10" s="315"/>
      <c r="J10" s="316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317"/>
      <c r="F11" s="318"/>
      <c r="G11" s="318"/>
      <c r="H11" s="318"/>
      <c r="I11" s="318"/>
      <c r="J11" s="319"/>
      <c r="K11" s="298"/>
      <c r="L11" s="54"/>
    </row>
    <row r="12" spans="1:12" ht="12.75">
      <c r="A12" s="300"/>
      <c r="B12" s="304"/>
      <c r="C12" s="215"/>
      <c r="D12" s="74"/>
      <c r="E12" s="76"/>
      <c r="F12" s="98"/>
      <c r="G12" s="99"/>
      <c r="H12" s="100"/>
      <c r="I12" s="76"/>
      <c r="J12" s="77"/>
      <c r="K12" s="306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07"/>
      <c r="L13" s="42"/>
    </row>
    <row r="14" spans="1:12" ht="12.75">
      <c r="A14" s="301"/>
      <c r="B14" s="304"/>
      <c r="C14" s="74"/>
      <c r="D14" s="74"/>
      <c r="E14" s="79"/>
      <c r="F14" s="79"/>
      <c r="G14" s="101"/>
      <c r="H14" s="102"/>
      <c r="I14" s="79"/>
      <c r="J14" s="77"/>
      <c r="K14" s="307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07"/>
      <c r="L15" s="42"/>
    </row>
    <row r="16" spans="1:12" ht="12.75">
      <c r="A16" s="301"/>
      <c r="B16" s="304"/>
      <c r="C16" s="74"/>
      <c r="D16" s="74"/>
      <c r="E16" s="79"/>
      <c r="F16" s="79"/>
      <c r="G16" s="101"/>
      <c r="H16" s="102"/>
      <c r="I16" s="79"/>
      <c r="J16" s="77"/>
      <c r="K16" s="307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07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07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07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07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07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07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08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>
      <c r="A25" s="299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299"/>
      <c r="B26" s="303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06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07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07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07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07"/>
      <c r="L31" s="42"/>
    </row>
    <row r="32" spans="1:12" ht="12.75">
      <c r="A32" s="300"/>
      <c r="B32" s="304"/>
      <c r="C32" s="74"/>
      <c r="D32" s="74"/>
      <c r="E32" s="79"/>
      <c r="F32" s="79"/>
      <c r="G32" s="101"/>
      <c r="H32" s="102"/>
      <c r="I32" s="79"/>
      <c r="J32" s="77"/>
      <c r="K32" s="307"/>
      <c r="L32" s="42"/>
    </row>
    <row r="33" spans="1:12" ht="12.75">
      <c r="A33" s="300"/>
      <c r="B33" s="304"/>
      <c r="C33" s="74"/>
      <c r="D33" s="74"/>
      <c r="E33" s="79"/>
      <c r="F33" s="79"/>
      <c r="G33" s="101"/>
      <c r="H33" s="102"/>
      <c r="I33" s="79"/>
      <c r="J33" s="77"/>
      <c r="K33" s="307"/>
      <c r="L33" s="42"/>
    </row>
    <row r="34" spans="1:12" ht="12.75">
      <c r="A34" s="300"/>
      <c r="B34" s="304"/>
      <c r="C34" s="74"/>
      <c r="D34" s="74"/>
      <c r="E34" s="79"/>
      <c r="F34" s="79"/>
      <c r="G34" s="101"/>
      <c r="H34" s="102"/>
      <c r="I34" s="79"/>
      <c r="J34" s="77"/>
      <c r="K34" s="307"/>
      <c r="L34" s="42"/>
    </row>
    <row r="35" spans="1:12" ht="12.75">
      <c r="A35" s="300"/>
      <c r="B35" s="304"/>
      <c r="C35" s="74"/>
      <c r="D35" s="74"/>
      <c r="E35" s="79"/>
      <c r="F35" s="79"/>
      <c r="G35" s="101"/>
      <c r="H35" s="102"/>
      <c r="I35" s="79"/>
      <c r="J35" s="77"/>
      <c r="K35" s="307"/>
      <c r="L35" s="42"/>
    </row>
    <row r="36" spans="1:12" ht="12.75">
      <c r="A36" s="301"/>
      <c r="B36" s="304"/>
      <c r="C36" s="215" t="s">
        <v>50</v>
      </c>
      <c r="D36" s="74"/>
      <c r="E36" s="79"/>
      <c r="F36" s="79"/>
      <c r="G36" s="101"/>
      <c r="H36" s="102"/>
      <c r="I36" s="79"/>
      <c r="J36" s="77"/>
      <c r="K36" s="307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07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08"/>
      <c r="L38" s="42"/>
    </row>
    <row r="39" spans="1:12" ht="12.75">
      <c r="A39" s="53"/>
      <c r="B39" s="285">
        <f>Eelarve!E22</f>
        <v>0</v>
      </c>
      <c r="C39" s="285">
        <f>Eelarve!F22</f>
        <v>0</v>
      </c>
      <c r="D39" s="285">
        <f>Eelarve!G22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Eelarve!A22</f>
        <v>1.3. 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06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07"/>
      <c r="L43" s="42"/>
    </row>
    <row r="44" spans="1:12" ht="12.75">
      <c r="A44" s="300"/>
      <c r="B44" s="304"/>
      <c r="C44" s="74"/>
      <c r="D44" s="74"/>
      <c r="E44" s="76"/>
      <c r="F44" s="98"/>
      <c r="G44" s="99"/>
      <c r="H44" s="100"/>
      <c r="I44" s="76"/>
      <c r="J44" s="77"/>
      <c r="K44" s="307"/>
      <c r="L44" s="42"/>
    </row>
    <row r="45" spans="1:12" ht="12.75">
      <c r="A45" s="300"/>
      <c r="B45" s="304"/>
      <c r="C45" s="74"/>
      <c r="D45" s="74"/>
      <c r="E45" s="76"/>
      <c r="F45" s="98"/>
      <c r="G45" s="99"/>
      <c r="H45" s="100"/>
      <c r="I45" s="76"/>
      <c r="J45" s="77"/>
      <c r="K45" s="307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07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07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07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07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07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07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07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08"/>
      <c r="L53" s="42"/>
    </row>
    <row r="54" spans="1:12" ht="12.75">
      <c r="A54" s="53"/>
      <c r="B54" s="285">
        <f>Eelarve!E23</f>
        <v>0</v>
      </c>
      <c r="C54" s="285">
        <f>Eelarve!F23</f>
        <v>0</v>
      </c>
      <c r="D54" s="285">
        <f>Eelarve!G23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4.5" customHeight="1">
      <c r="A55" s="299" t="str">
        <f>Eelarve!A23</f>
        <v>1.4.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5.75" customHeight="1">
      <c r="A56" s="299"/>
      <c r="B56" s="303"/>
      <c r="C56" s="55">
        <f>SUM(C57:C68)</f>
        <v>0</v>
      </c>
      <c r="D56" s="55">
        <f>SUM(D57:D68)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75"/>
      <c r="H57" s="95"/>
      <c r="I57" s="76"/>
      <c r="J57" s="77"/>
      <c r="K57" s="306"/>
      <c r="L57" s="42"/>
    </row>
    <row r="58" spans="1:12" ht="12.75">
      <c r="A58" s="300"/>
      <c r="B58" s="304"/>
      <c r="C58" s="74"/>
      <c r="D58" s="74"/>
      <c r="E58" s="76"/>
      <c r="F58" s="98"/>
      <c r="G58" s="75"/>
      <c r="H58" s="95"/>
      <c r="I58" s="76"/>
      <c r="J58" s="77"/>
      <c r="K58" s="307"/>
      <c r="L58" s="42"/>
    </row>
    <row r="59" spans="1:12" ht="12.75">
      <c r="A59" s="300"/>
      <c r="B59" s="304"/>
      <c r="C59" s="74"/>
      <c r="D59" s="74"/>
      <c r="E59" s="79"/>
      <c r="F59" s="79"/>
      <c r="G59" s="78"/>
      <c r="H59" s="96"/>
      <c r="I59" s="79"/>
      <c r="J59" s="77"/>
      <c r="K59" s="307"/>
      <c r="L59" s="42"/>
    </row>
    <row r="60" spans="1:12" ht="12.75">
      <c r="A60" s="300"/>
      <c r="B60" s="304"/>
      <c r="C60" s="74"/>
      <c r="D60" s="74"/>
      <c r="E60" s="79"/>
      <c r="F60" s="79"/>
      <c r="G60" s="78"/>
      <c r="H60" s="96"/>
      <c r="I60" s="79"/>
      <c r="J60" s="77"/>
      <c r="K60" s="307"/>
      <c r="L60" s="42"/>
    </row>
    <row r="61" spans="1:12" ht="12.75">
      <c r="A61" s="300"/>
      <c r="B61" s="304"/>
      <c r="C61" s="74"/>
      <c r="D61" s="74"/>
      <c r="E61" s="79"/>
      <c r="F61" s="79"/>
      <c r="G61" s="78"/>
      <c r="H61" s="96"/>
      <c r="I61" s="79"/>
      <c r="J61" s="77"/>
      <c r="K61" s="307"/>
      <c r="L61" s="42"/>
    </row>
    <row r="62" spans="1:12" ht="12.75">
      <c r="A62" s="300"/>
      <c r="B62" s="304"/>
      <c r="C62" s="74"/>
      <c r="D62" s="74"/>
      <c r="E62" s="79"/>
      <c r="F62" s="79"/>
      <c r="G62" s="78"/>
      <c r="H62" s="96"/>
      <c r="I62" s="79"/>
      <c r="J62" s="77"/>
      <c r="K62" s="307"/>
      <c r="L62" s="42"/>
    </row>
    <row r="63" spans="1:12" ht="12.75">
      <c r="A63" s="300"/>
      <c r="B63" s="304"/>
      <c r="C63" s="74"/>
      <c r="D63" s="74"/>
      <c r="E63" s="79"/>
      <c r="F63" s="79"/>
      <c r="G63" s="78"/>
      <c r="H63" s="96"/>
      <c r="I63" s="79"/>
      <c r="J63" s="77"/>
      <c r="K63" s="307"/>
      <c r="L63" s="42"/>
    </row>
    <row r="64" spans="1:12" ht="12.75">
      <c r="A64" s="301"/>
      <c r="B64" s="304"/>
      <c r="C64" s="74"/>
      <c r="D64" s="74"/>
      <c r="E64" s="79"/>
      <c r="F64" s="79"/>
      <c r="G64" s="78"/>
      <c r="H64" s="96"/>
      <c r="I64" s="79"/>
      <c r="J64" s="77"/>
      <c r="K64" s="307"/>
      <c r="L64" s="42"/>
    </row>
    <row r="65" spans="1:12" ht="12.75">
      <c r="A65" s="301"/>
      <c r="B65" s="304"/>
      <c r="C65" s="74"/>
      <c r="D65" s="74"/>
      <c r="E65" s="79"/>
      <c r="F65" s="79"/>
      <c r="G65" s="78"/>
      <c r="H65" s="96"/>
      <c r="I65" s="79"/>
      <c r="J65" s="77"/>
      <c r="K65" s="307"/>
      <c r="L65" s="42"/>
    </row>
    <row r="66" spans="1:12" ht="12.75">
      <c r="A66" s="301"/>
      <c r="B66" s="304"/>
      <c r="C66" s="74"/>
      <c r="D66" s="74"/>
      <c r="E66" s="79"/>
      <c r="F66" s="79"/>
      <c r="G66" s="78"/>
      <c r="H66" s="96"/>
      <c r="I66" s="79"/>
      <c r="J66" s="77"/>
      <c r="K66" s="307"/>
      <c r="L66" s="42"/>
    </row>
    <row r="67" spans="1:12" ht="12.75">
      <c r="A67" s="301"/>
      <c r="B67" s="304"/>
      <c r="C67" s="74"/>
      <c r="D67" s="74"/>
      <c r="E67" s="79"/>
      <c r="F67" s="79"/>
      <c r="G67" s="78"/>
      <c r="H67" s="96"/>
      <c r="I67" s="79"/>
      <c r="J67" s="77"/>
      <c r="K67" s="307"/>
      <c r="L67" s="42"/>
    </row>
    <row r="68" spans="1:12" ht="12.75">
      <c r="A68" s="302"/>
      <c r="B68" s="305"/>
      <c r="C68" s="150"/>
      <c r="D68" s="150"/>
      <c r="E68" s="80"/>
      <c r="F68" s="80"/>
      <c r="G68" s="81"/>
      <c r="H68" s="97"/>
      <c r="I68" s="80"/>
      <c r="J68" s="105"/>
      <c r="K68" s="308"/>
      <c r="L68" s="42"/>
    </row>
    <row r="69" spans="1:12" ht="12.75">
      <c r="A69" s="106"/>
      <c r="B69" s="285">
        <f>Eelarve!E24</f>
        <v>0</v>
      </c>
      <c r="C69" s="285">
        <f>Eelarve!F24</f>
        <v>0</v>
      </c>
      <c r="D69" s="285">
        <f>Eelarve!G24</f>
        <v>0</v>
      </c>
      <c r="E69" s="287"/>
      <c r="F69" s="288"/>
      <c r="G69" s="288"/>
      <c r="H69" s="288"/>
      <c r="I69" s="288"/>
      <c r="J69" s="289"/>
      <c r="K69" s="296">
        <f>B69-C71-D71</f>
        <v>0</v>
      </c>
      <c r="L69" s="42"/>
    </row>
    <row r="70" spans="1:12" ht="4.5" customHeight="1">
      <c r="A70" s="299" t="str">
        <f>Eelarve!A24</f>
        <v>1.5. Töötuskindlustusmakse 0,8%</v>
      </c>
      <c r="B70" s="286"/>
      <c r="C70" s="286"/>
      <c r="D70" s="286"/>
      <c r="E70" s="290"/>
      <c r="F70" s="291"/>
      <c r="G70" s="291"/>
      <c r="H70" s="291"/>
      <c r="I70" s="291"/>
      <c r="J70" s="292"/>
      <c r="K70" s="297"/>
      <c r="L70" s="42"/>
    </row>
    <row r="71" spans="1:12" ht="15.75" customHeight="1">
      <c r="A71" s="299"/>
      <c r="B71" s="303"/>
      <c r="C71" s="55">
        <f>SUM(C72:C83)</f>
        <v>0</v>
      </c>
      <c r="D71" s="55">
        <f>SUM(D72:D83)</f>
        <v>0</v>
      </c>
      <c r="E71" s="293"/>
      <c r="F71" s="294"/>
      <c r="G71" s="294"/>
      <c r="H71" s="294"/>
      <c r="I71" s="294"/>
      <c r="J71" s="295"/>
      <c r="K71" s="298"/>
      <c r="L71" s="42"/>
    </row>
    <row r="72" spans="1:12" ht="12.75">
      <c r="A72" s="300"/>
      <c r="B72" s="304"/>
      <c r="C72" s="74"/>
      <c r="D72" s="74"/>
      <c r="E72" s="76"/>
      <c r="F72" s="98"/>
      <c r="G72" s="75"/>
      <c r="H72" s="95"/>
      <c r="I72" s="76"/>
      <c r="J72" s="77"/>
      <c r="K72" s="306"/>
      <c r="L72" s="42"/>
    </row>
    <row r="73" spans="1:12" ht="12.75">
      <c r="A73" s="300"/>
      <c r="B73" s="304"/>
      <c r="C73" s="74"/>
      <c r="D73" s="74"/>
      <c r="E73" s="76"/>
      <c r="F73" s="98"/>
      <c r="G73" s="75"/>
      <c r="H73" s="95"/>
      <c r="I73" s="76"/>
      <c r="J73" s="77"/>
      <c r="K73" s="307"/>
      <c r="L73" s="42"/>
    </row>
    <row r="74" spans="1:12" ht="12.75">
      <c r="A74" s="300"/>
      <c r="B74" s="304"/>
      <c r="C74" s="74"/>
      <c r="D74" s="74"/>
      <c r="E74" s="79"/>
      <c r="F74" s="79"/>
      <c r="G74" s="78"/>
      <c r="H74" s="96"/>
      <c r="I74" s="79"/>
      <c r="J74" s="77"/>
      <c r="K74" s="307"/>
      <c r="L74" s="42"/>
    </row>
    <row r="75" spans="1:12" ht="12.75">
      <c r="A75" s="300"/>
      <c r="B75" s="304"/>
      <c r="C75" s="74"/>
      <c r="D75" s="74"/>
      <c r="E75" s="79"/>
      <c r="F75" s="79"/>
      <c r="G75" s="78"/>
      <c r="H75" s="96"/>
      <c r="I75" s="79"/>
      <c r="J75" s="77"/>
      <c r="K75" s="307"/>
      <c r="L75" s="42"/>
    </row>
    <row r="76" spans="1:12" ht="12.75">
      <c r="A76" s="301"/>
      <c r="B76" s="304"/>
      <c r="C76" s="74"/>
      <c r="D76" s="74"/>
      <c r="E76" s="79"/>
      <c r="F76" s="79"/>
      <c r="G76" s="78"/>
      <c r="H76" s="96"/>
      <c r="I76" s="79"/>
      <c r="J76" s="77"/>
      <c r="K76" s="307"/>
      <c r="L76" s="42"/>
    </row>
    <row r="77" spans="1:12" ht="12.75">
      <c r="A77" s="301"/>
      <c r="B77" s="304"/>
      <c r="C77" s="74"/>
      <c r="D77" s="74"/>
      <c r="E77" s="79"/>
      <c r="F77" s="79"/>
      <c r="G77" s="78"/>
      <c r="H77" s="96"/>
      <c r="I77" s="79"/>
      <c r="J77" s="77"/>
      <c r="K77" s="307"/>
      <c r="L77" s="42"/>
    </row>
    <row r="78" spans="1:12" ht="12.75">
      <c r="A78" s="301"/>
      <c r="B78" s="304"/>
      <c r="C78" s="74"/>
      <c r="D78" s="74"/>
      <c r="E78" s="79"/>
      <c r="F78" s="79"/>
      <c r="G78" s="78"/>
      <c r="H78" s="96"/>
      <c r="I78" s="79"/>
      <c r="J78" s="77"/>
      <c r="K78" s="307"/>
      <c r="L78" s="42"/>
    </row>
    <row r="79" spans="1:12" ht="12.75">
      <c r="A79" s="301"/>
      <c r="B79" s="304"/>
      <c r="C79" s="74"/>
      <c r="D79" s="74"/>
      <c r="E79" s="79"/>
      <c r="F79" s="79"/>
      <c r="G79" s="78"/>
      <c r="H79" s="96"/>
      <c r="I79" s="79"/>
      <c r="J79" s="77"/>
      <c r="K79" s="307"/>
      <c r="L79" s="42"/>
    </row>
    <row r="80" spans="1:12" ht="12.75">
      <c r="A80" s="301"/>
      <c r="B80" s="304"/>
      <c r="C80" s="74"/>
      <c r="D80" s="74"/>
      <c r="E80" s="79"/>
      <c r="F80" s="79"/>
      <c r="G80" s="78"/>
      <c r="H80" s="96"/>
      <c r="I80" s="79"/>
      <c r="J80" s="77"/>
      <c r="K80" s="307"/>
      <c r="L80" s="42"/>
    </row>
    <row r="81" spans="1:12" ht="12.75">
      <c r="A81" s="301"/>
      <c r="B81" s="304"/>
      <c r="C81" s="74"/>
      <c r="D81" s="74"/>
      <c r="E81" s="79"/>
      <c r="F81" s="79"/>
      <c r="G81" s="78"/>
      <c r="H81" s="96"/>
      <c r="I81" s="79"/>
      <c r="J81" s="77"/>
      <c r="K81" s="307"/>
      <c r="L81" s="42"/>
    </row>
    <row r="82" spans="1:12" ht="12.75">
      <c r="A82" s="301"/>
      <c r="B82" s="304"/>
      <c r="C82" s="74"/>
      <c r="D82" s="74"/>
      <c r="E82" s="79"/>
      <c r="F82" s="79"/>
      <c r="G82" s="78"/>
      <c r="H82" s="96"/>
      <c r="I82" s="79"/>
      <c r="J82" s="77"/>
      <c r="K82" s="307"/>
      <c r="L82" s="42"/>
    </row>
    <row r="83" spans="1:12" ht="12.75">
      <c r="A83" s="302"/>
      <c r="B83" s="305"/>
      <c r="C83" s="150"/>
      <c r="D83" s="150"/>
      <c r="E83" s="80"/>
      <c r="F83" s="80"/>
      <c r="G83" s="81"/>
      <c r="H83" s="97"/>
      <c r="I83" s="80"/>
      <c r="J83" s="105"/>
      <c r="K83" s="308"/>
      <c r="L83" s="42"/>
    </row>
    <row r="84" spans="1:12" ht="12.75">
      <c r="A84" s="256"/>
      <c r="B84" s="285">
        <f>Eelarve!E25</f>
        <v>0</v>
      </c>
      <c r="C84" s="285">
        <f>Eelarve!F25</f>
        <v>0</v>
      </c>
      <c r="D84" s="285">
        <f>Eelarve!G25</f>
        <v>0</v>
      </c>
      <c r="E84" s="287"/>
      <c r="F84" s="288"/>
      <c r="G84" s="288"/>
      <c r="H84" s="288"/>
      <c r="I84" s="288"/>
      <c r="J84" s="289"/>
      <c r="K84" s="296">
        <f>B84-C86-D86</f>
        <v>0</v>
      </c>
      <c r="L84" s="42"/>
    </row>
    <row r="85" spans="1:12" ht="4.5" customHeight="1">
      <c r="A85" s="299" t="str">
        <f>Eelarve!A25</f>
        <v>1.6. Sotsiaalmaks 33%</v>
      </c>
      <c r="B85" s="286"/>
      <c r="C85" s="286"/>
      <c r="D85" s="286"/>
      <c r="E85" s="290"/>
      <c r="F85" s="291"/>
      <c r="G85" s="291"/>
      <c r="H85" s="291"/>
      <c r="I85" s="291"/>
      <c r="J85" s="292"/>
      <c r="K85" s="297"/>
      <c r="L85" s="42"/>
    </row>
    <row r="86" spans="1:12" ht="15.75" customHeight="1">
      <c r="A86" s="299"/>
      <c r="B86" s="303"/>
      <c r="C86" s="55">
        <f>SUM(C87:C98)</f>
        <v>0</v>
      </c>
      <c r="D86" s="55">
        <f>SUM(D87:D98)</f>
        <v>0</v>
      </c>
      <c r="E86" s="293"/>
      <c r="F86" s="294"/>
      <c r="G86" s="294"/>
      <c r="H86" s="294"/>
      <c r="I86" s="294"/>
      <c r="J86" s="295"/>
      <c r="K86" s="298"/>
      <c r="L86" s="42"/>
    </row>
    <row r="87" spans="1:12" ht="12.75">
      <c r="A87" s="300"/>
      <c r="B87" s="304"/>
      <c r="C87" s="74"/>
      <c r="D87" s="74"/>
      <c r="E87" s="76"/>
      <c r="F87" s="98"/>
      <c r="G87" s="75"/>
      <c r="H87" s="95"/>
      <c r="I87" s="76"/>
      <c r="J87" s="77"/>
      <c r="K87" s="306"/>
      <c r="L87" s="42"/>
    </row>
    <row r="88" spans="1:12" ht="12.75">
      <c r="A88" s="300"/>
      <c r="B88" s="304"/>
      <c r="C88" s="74"/>
      <c r="D88" s="74"/>
      <c r="E88" s="76"/>
      <c r="F88" s="98"/>
      <c r="G88" s="75"/>
      <c r="H88" s="95"/>
      <c r="I88" s="76"/>
      <c r="J88" s="77"/>
      <c r="K88" s="307"/>
      <c r="L88" s="42"/>
    </row>
    <row r="89" spans="1:12" ht="12.75">
      <c r="A89" s="300"/>
      <c r="B89" s="304"/>
      <c r="C89" s="74"/>
      <c r="D89" s="74"/>
      <c r="E89" s="79"/>
      <c r="F89" s="79"/>
      <c r="G89" s="78"/>
      <c r="H89" s="96"/>
      <c r="I89" s="79"/>
      <c r="J89" s="77"/>
      <c r="K89" s="307"/>
      <c r="L89" s="42"/>
    </row>
    <row r="90" spans="1:12" ht="12.75">
      <c r="A90" s="300"/>
      <c r="B90" s="304"/>
      <c r="C90" s="74"/>
      <c r="D90" s="74"/>
      <c r="E90" s="79"/>
      <c r="F90" s="79"/>
      <c r="G90" s="78"/>
      <c r="H90" s="96"/>
      <c r="I90" s="79"/>
      <c r="J90" s="77"/>
      <c r="K90" s="307"/>
      <c r="L90" s="42"/>
    </row>
    <row r="91" spans="1:12" ht="12.75">
      <c r="A91" s="301"/>
      <c r="B91" s="304"/>
      <c r="C91" s="74"/>
      <c r="D91" s="74"/>
      <c r="E91" s="79"/>
      <c r="F91" s="79"/>
      <c r="G91" s="78"/>
      <c r="H91" s="96"/>
      <c r="I91" s="79"/>
      <c r="J91" s="77"/>
      <c r="K91" s="307"/>
      <c r="L91" s="42"/>
    </row>
    <row r="92" spans="1:12" ht="12.75">
      <c r="A92" s="301"/>
      <c r="B92" s="304"/>
      <c r="C92" s="74"/>
      <c r="D92" s="74"/>
      <c r="E92" s="79"/>
      <c r="F92" s="79"/>
      <c r="G92" s="78"/>
      <c r="H92" s="96"/>
      <c r="I92" s="79"/>
      <c r="J92" s="77"/>
      <c r="K92" s="307"/>
      <c r="L92" s="42"/>
    </row>
    <row r="93" spans="1:12" ht="12.75">
      <c r="A93" s="301"/>
      <c r="B93" s="304"/>
      <c r="C93" s="74"/>
      <c r="D93" s="74"/>
      <c r="E93" s="79"/>
      <c r="F93" s="79"/>
      <c r="G93" s="78"/>
      <c r="H93" s="96"/>
      <c r="I93" s="79"/>
      <c r="J93" s="77"/>
      <c r="K93" s="307"/>
      <c r="L93" s="42"/>
    </row>
    <row r="94" spans="1:12" ht="12.75">
      <c r="A94" s="301"/>
      <c r="B94" s="304"/>
      <c r="C94" s="74"/>
      <c r="D94" s="74"/>
      <c r="E94" s="79"/>
      <c r="F94" s="79"/>
      <c r="G94" s="78"/>
      <c r="H94" s="96"/>
      <c r="I94" s="79"/>
      <c r="J94" s="77"/>
      <c r="K94" s="307"/>
      <c r="L94" s="42"/>
    </row>
    <row r="95" spans="1:12" ht="12.75">
      <c r="A95" s="301"/>
      <c r="B95" s="304"/>
      <c r="C95" s="74"/>
      <c r="D95" s="74"/>
      <c r="E95" s="79"/>
      <c r="F95" s="79"/>
      <c r="G95" s="78"/>
      <c r="H95" s="96"/>
      <c r="I95" s="79"/>
      <c r="J95" s="77"/>
      <c r="K95" s="307"/>
      <c r="L95" s="42"/>
    </row>
    <row r="96" spans="1:12" ht="12.75">
      <c r="A96" s="301"/>
      <c r="B96" s="304"/>
      <c r="C96" s="74"/>
      <c r="D96" s="74"/>
      <c r="E96" s="79"/>
      <c r="F96" s="79"/>
      <c r="G96" s="78"/>
      <c r="H96" s="96"/>
      <c r="I96" s="79"/>
      <c r="J96" s="77"/>
      <c r="K96" s="307"/>
      <c r="L96" s="42"/>
    </row>
    <row r="97" spans="1:12" ht="12.75">
      <c r="A97" s="301"/>
      <c r="B97" s="304"/>
      <c r="C97" s="74"/>
      <c r="D97" s="74"/>
      <c r="E97" s="79"/>
      <c r="F97" s="79"/>
      <c r="G97" s="78"/>
      <c r="H97" s="96"/>
      <c r="I97" s="79"/>
      <c r="J97" s="77"/>
      <c r="K97" s="307"/>
      <c r="L97" s="42"/>
    </row>
    <row r="98" spans="1:12" ht="12.75">
      <c r="A98" s="302"/>
      <c r="B98" s="305"/>
      <c r="C98" s="150"/>
      <c r="D98" s="150"/>
      <c r="E98" s="80"/>
      <c r="F98" s="80"/>
      <c r="G98" s="81"/>
      <c r="H98" s="97"/>
      <c r="I98" s="80"/>
      <c r="J98" s="105"/>
      <c r="K98" s="308"/>
      <c r="L98" s="42"/>
    </row>
  </sheetData>
  <sheetProtection password="CA1D" sheet="1" insertRows="0"/>
  <mergeCells count="57"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  <mergeCell ref="K6:K8"/>
    <mergeCell ref="A10:A23"/>
    <mergeCell ref="B9:B10"/>
    <mergeCell ref="C9:C10"/>
    <mergeCell ref="D9:D10"/>
    <mergeCell ref="G7:G8"/>
    <mergeCell ref="K9:K11"/>
    <mergeCell ref="K27:K38"/>
    <mergeCell ref="B39:B40"/>
    <mergeCell ref="C39:C40"/>
    <mergeCell ref="D39:D40"/>
    <mergeCell ref="E39:J41"/>
    <mergeCell ref="K39:K41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I2:J2"/>
    <mergeCell ref="B54:B55"/>
    <mergeCell ref="C54:C55"/>
    <mergeCell ref="D54:D55"/>
    <mergeCell ref="E54:J56"/>
    <mergeCell ref="E9:J11"/>
    <mergeCell ref="B11:B23"/>
    <mergeCell ref="C6:J6"/>
    <mergeCell ref="K69:K71"/>
    <mergeCell ref="A70:A83"/>
    <mergeCell ref="B71:B83"/>
    <mergeCell ref="K72:K83"/>
    <mergeCell ref="B69:B70"/>
    <mergeCell ref="C69:C70"/>
    <mergeCell ref="D69:D70"/>
    <mergeCell ref="E69:J71"/>
    <mergeCell ref="B84:B85"/>
    <mergeCell ref="C84:C85"/>
    <mergeCell ref="D84:D85"/>
    <mergeCell ref="E84:J86"/>
    <mergeCell ref="K84:K86"/>
    <mergeCell ref="A85:A98"/>
    <mergeCell ref="B86:B98"/>
    <mergeCell ref="K87:K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N8" sqref="N8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97</v>
      </c>
      <c r="B2" s="39"/>
      <c r="C2" s="39"/>
      <c r="D2" s="39"/>
      <c r="E2" s="39"/>
      <c r="F2" s="39"/>
      <c r="G2" s="40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80</v>
      </c>
      <c r="I7" s="329" t="s">
        <v>106</v>
      </c>
      <c r="J7" s="331" t="s">
        <v>73</v>
      </c>
      <c r="K7" s="324"/>
      <c r="L7" s="52"/>
    </row>
    <row r="8" spans="1:12" ht="54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Eelarve!E27</f>
        <v>0</v>
      </c>
      <c r="C9" s="285">
        <f>Eelarve!F27</f>
        <v>0</v>
      </c>
      <c r="D9" s="285">
        <f>Eelarve!G27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Eelarve!A27</f>
        <v>2.1. 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0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242"/>
      <c r="F16" s="79"/>
      <c r="G16" s="101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242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242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82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Eelarve!E28</f>
        <v>0</v>
      </c>
      <c r="C24" s="285">
        <f>Eelarve!F28</f>
        <v>0</v>
      </c>
      <c r="D24" s="285">
        <f>Eelarve!G28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6.75" customHeight="1">
      <c r="A25" s="299" t="str">
        <f>Eelarve!A28</f>
        <v>2.2.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6.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98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Eelarve!E29</f>
        <v>0</v>
      </c>
      <c r="C39" s="285">
        <f>Eelarve!F29</f>
        <v>0</v>
      </c>
      <c r="D39" s="285">
        <f>Eelarve!G29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Eelarve!A29</f>
        <v>2.3.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.7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0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0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45"/>
      <c r="L53" s="42"/>
    </row>
    <row r="54" spans="1:12" ht="12.75">
      <c r="A54" s="53"/>
      <c r="B54" s="285">
        <f>Eelarve!E30</f>
        <v>0</v>
      </c>
      <c r="C54" s="285">
        <f>Eelarve!F30</f>
        <v>0</v>
      </c>
      <c r="D54" s="285">
        <f>Eelarve!G30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3.75" customHeight="1">
      <c r="A55" s="299">
        <f>Eelarve!A30</f>
        <v>0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9.5" customHeight="1">
      <c r="A56" s="299"/>
      <c r="B56" s="303"/>
      <c r="C56" s="55">
        <f>SUM(C57:C66)</f>
        <v>0</v>
      </c>
      <c r="D56" s="55">
        <f>SUM(D57:D66)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99"/>
      <c r="H57" s="100"/>
      <c r="I57" s="76"/>
      <c r="J57" s="77"/>
      <c r="K57" s="343"/>
      <c r="L57" s="42"/>
    </row>
    <row r="58" spans="1:12" ht="12.75">
      <c r="A58" s="300"/>
      <c r="B58" s="304"/>
      <c r="C58" s="74"/>
      <c r="D58" s="74"/>
      <c r="E58" s="76"/>
      <c r="F58" s="98"/>
      <c r="G58" s="99"/>
      <c r="H58" s="100"/>
      <c r="I58" s="76"/>
      <c r="J58" s="77"/>
      <c r="K58" s="344"/>
      <c r="L58" s="42"/>
    </row>
    <row r="59" spans="1:12" ht="12.75">
      <c r="A59" s="300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00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01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01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01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01"/>
      <c r="B64" s="304"/>
      <c r="C64" s="74"/>
      <c r="D64" s="74"/>
      <c r="E64" s="79"/>
      <c r="F64" s="79"/>
      <c r="G64" s="101"/>
      <c r="H64" s="102"/>
      <c r="I64" s="79"/>
      <c r="J64" s="77"/>
      <c r="K64" s="344"/>
      <c r="L64" s="42"/>
    </row>
    <row r="65" spans="1:12" ht="12.75">
      <c r="A65" s="301"/>
      <c r="B65" s="304"/>
      <c r="C65" s="74"/>
      <c r="D65" s="74"/>
      <c r="E65" s="79"/>
      <c r="F65" s="79"/>
      <c r="G65" s="101"/>
      <c r="H65" s="102"/>
      <c r="I65" s="79"/>
      <c r="J65" s="77"/>
      <c r="K65" s="344"/>
      <c r="L65" s="42"/>
    </row>
    <row r="66" spans="1:12" ht="12.75">
      <c r="A66" s="302"/>
      <c r="B66" s="305"/>
      <c r="C66" s="150"/>
      <c r="D66" s="150"/>
      <c r="E66" s="80"/>
      <c r="F66" s="80"/>
      <c r="G66" s="103"/>
      <c r="H66" s="104"/>
      <c r="I66" s="80"/>
      <c r="J66" s="105"/>
      <c r="K66" s="345"/>
      <c r="L66" s="42"/>
    </row>
    <row r="67" spans="1:12" ht="12.75">
      <c r="A67" s="53"/>
      <c r="B67" s="285">
        <f>Eelarve!E31</f>
        <v>0</v>
      </c>
      <c r="C67" s="285">
        <f>Eelarve!F31</f>
        <v>0</v>
      </c>
      <c r="D67" s="285">
        <f>Eelarve!G31</f>
        <v>0</v>
      </c>
      <c r="E67" s="287"/>
      <c r="F67" s="288"/>
      <c r="G67" s="288"/>
      <c r="H67" s="288"/>
      <c r="I67" s="288"/>
      <c r="J67" s="289"/>
      <c r="K67" s="296">
        <f>B67-C69-D69</f>
        <v>0</v>
      </c>
      <c r="L67" s="42"/>
    </row>
    <row r="68" spans="1:12" ht="4.5" customHeight="1">
      <c r="A68" s="299">
        <f>Eelarve!A31</f>
        <v>0</v>
      </c>
      <c r="B68" s="286"/>
      <c r="C68" s="286"/>
      <c r="D68" s="286"/>
      <c r="E68" s="290"/>
      <c r="F68" s="291"/>
      <c r="G68" s="291"/>
      <c r="H68" s="291"/>
      <c r="I68" s="291"/>
      <c r="J68" s="292"/>
      <c r="K68" s="297"/>
      <c r="L68" s="42"/>
    </row>
    <row r="69" spans="1:12" ht="16.5" customHeight="1">
      <c r="A69" s="299"/>
      <c r="B69" s="303"/>
      <c r="C69" s="55">
        <f>SUM(C70:C79)</f>
        <v>0</v>
      </c>
      <c r="D69" s="55">
        <f>SUM(D70:D79)</f>
        <v>0</v>
      </c>
      <c r="E69" s="293"/>
      <c r="F69" s="294"/>
      <c r="G69" s="294"/>
      <c r="H69" s="294"/>
      <c r="I69" s="294"/>
      <c r="J69" s="295"/>
      <c r="K69" s="298"/>
      <c r="L69" s="42"/>
    </row>
    <row r="70" spans="1:12" ht="12.75">
      <c r="A70" s="300"/>
      <c r="B70" s="304"/>
      <c r="C70" s="74"/>
      <c r="D70" s="74"/>
      <c r="E70" s="76"/>
      <c r="F70" s="98"/>
      <c r="G70" s="99"/>
      <c r="H70" s="100"/>
      <c r="I70" s="76"/>
      <c r="J70" s="77"/>
      <c r="K70" s="343"/>
      <c r="L70" s="42"/>
    </row>
    <row r="71" spans="1:12" ht="12.75">
      <c r="A71" s="300"/>
      <c r="B71" s="304"/>
      <c r="C71" s="74"/>
      <c r="D71" s="74"/>
      <c r="E71" s="76"/>
      <c r="F71" s="98"/>
      <c r="G71" s="99"/>
      <c r="H71" s="100"/>
      <c r="I71" s="76"/>
      <c r="J71" s="77"/>
      <c r="K71" s="344"/>
      <c r="L71" s="42"/>
    </row>
    <row r="72" spans="1:12" ht="12.75">
      <c r="A72" s="300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1"/>
      <c r="B77" s="304"/>
      <c r="C77" s="74"/>
      <c r="D77" s="74"/>
      <c r="E77" s="79"/>
      <c r="F77" s="79"/>
      <c r="G77" s="101"/>
      <c r="H77" s="102"/>
      <c r="I77" s="79"/>
      <c r="J77" s="77"/>
      <c r="K77" s="344"/>
      <c r="L77" s="42"/>
    </row>
    <row r="78" spans="1:12" ht="12.75">
      <c r="A78" s="301"/>
      <c r="B78" s="304"/>
      <c r="C78" s="74"/>
      <c r="D78" s="74"/>
      <c r="E78" s="79"/>
      <c r="F78" s="79"/>
      <c r="G78" s="101"/>
      <c r="H78" s="102"/>
      <c r="I78" s="79"/>
      <c r="J78" s="77"/>
      <c r="K78" s="344"/>
      <c r="L78" s="42"/>
    </row>
    <row r="79" spans="1:12" ht="12.75">
      <c r="A79" s="302"/>
      <c r="B79" s="305"/>
      <c r="C79" s="150"/>
      <c r="D79" s="150"/>
      <c r="E79" s="80"/>
      <c r="F79" s="80"/>
      <c r="G79" s="103"/>
      <c r="H79" s="104"/>
      <c r="I79" s="80"/>
      <c r="J79" s="105"/>
      <c r="K79" s="345"/>
      <c r="L79" s="42"/>
    </row>
    <row r="80" spans="1:12" ht="12.75">
      <c r="A80" s="53"/>
      <c r="B80" s="285">
        <f>Eelarve!E32</f>
        <v>0</v>
      </c>
      <c r="C80" s="285">
        <f>Eelarve!F32</f>
        <v>0</v>
      </c>
      <c r="D80" s="285">
        <f>Eelarve!G32</f>
        <v>0</v>
      </c>
      <c r="E80" s="287"/>
      <c r="F80" s="288"/>
      <c r="G80" s="288"/>
      <c r="H80" s="288"/>
      <c r="I80" s="288"/>
      <c r="J80" s="289"/>
      <c r="K80" s="296">
        <f>B80-C82-D82</f>
        <v>0</v>
      </c>
      <c r="L80" s="42"/>
    </row>
    <row r="81" spans="1:12" ht="6" customHeight="1">
      <c r="A81" s="299">
        <f>Eelarve!A32</f>
        <v>0</v>
      </c>
      <c r="B81" s="286"/>
      <c r="C81" s="286"/>
      <c r="D81" s="286"/>
      <c r="E81" s="290"/>
      <c r="F81" s="291"/>
      <c r="G81" s="291"/>
      <c r="H81" s="291"/>
      <c r="I81" s="291"/>
      <c r="J81" s="292"/>
      <c r="K81" s="297"/>
      <c r="L81" s="42"/>
    </row>
    <row r="82" spans="1:12" ht="16.5" customHeight="1">
      <c r="A82" s="299"/>
      <c r="B82" s="303"/>
      <c r="C82" s="55">
        <f>SUM(C83:C92)</f>
        <v>0</v>
      </c>
      <c r="D82" s="55">
        <f>SUM(D83:D92)</f>
        <v>0</v>
      </c>
      <c r="E82" s="293"/>
      <c r="F82" s="294"/>
      <c r="G82" s="294"/>
      <c r="H82" s="294"/>
      <c r="I82" s="294"/>
      <c r="J82" s="295"/>
      <c r="K82" s="298"/>
      <c r="L82" s="42"/>
    </row>
    <row r="83" spans="1:12" ht="12.75">
      <c r="A83" s="300"/>
      <c r="B83" s="304"/>
      <c r="C83" s="74"/>
      <c r="D83" s="74"/>
      <c r="E83" s="76"/>
      <c r="F83" s="98"/>
      <c r="G83" s="99"/>
      <c r="H83" s="100"/>
      <c r="I83" s="76"/>
      <c r="J83" s="77"/>
      <c r="K83" s="343"/>
      <c r="L83" s="42"/>
    </row>
    <row r="84" spans="1:12" ht="12.75">
      <c r="A84" s="300"/>
      <c r="B84" s="304"/>
      <c r="C84" s="74"/>
      <c r="D84" s="74"/>
      <c r="E84" s="76"/>
      <c r="F84" s="98"/>
      <c r="G84" s="99"/>
      <c r="H84" s="100"/>
      <c r="I84" s="76"/>
      <c r="J84" s="77"/>
      <c r="K84" s="344"/>
      <c r="L84" s="42"/>
    </row>
    <row r="85" spans="1:12" ht="12.75">
      <c r="A85" s="300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1"/>
      <c r="B90" s="304"/>
      <c r="C90" s="74"/>
      <c r="D90" s="74"/>
      <c r="E90" s="79"/>
      <c r="F90" s="79"/>
      <c r="G90" s="101"/>
      <c r="H90" s="102"/>
      <c r="I90" s="79"/>
      <c r="J90" s="77"/>
      <c r="K90" s="344"/>
      <c r="L90" s="42"/>
    </row>
    <row r="91" spans="1:12" ht="12.75">
      <c r="A91" s="301"/>
      <c r="B91" s="304"/>
      <c r="C91" s="74"/>
      <c r="D91" s="74"/>
      <c r="E91" s="79"/>
      <c r="F91" s="79"/>
      <c r="G91" s="101"/>
      <c r="H91" s="102"/>
      <c r="I91" s="79"/>
      <c r="J91" s="77"/>
      <c r="K91" s="344"/>
      <c r="L91" s="42"/>
    </row>
    <row r="92" spans="1:12" ht="12.75">
      <c r="A92" s="302"/>
      <c r="B92" s="305"/>
      <c r="C92" s="150"/>
      <c r="D92" s="150"/>
      <c r="E92" s="80"/>
      <c r="F92" s="80"/>
      <c r="G92" s="103"/>
      <c r="H92" s="104"/>
      <c r="I92" s="80"/>
      <c r="J92" s="105"/>
      <c r="K92" s="345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46" t="s">
        <v>98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5.75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81</v>
      </c>
      <c r="I7" s="329" t="s">
        <v>106</v>
      </c>
      <c r="J7" s="331" t="s">
        <v>73</v>
      </c>
      <c r="K7" s="324"/>
      <c r="L7" s="52"/>
    </row>
    <row r="8" spans="1:12" ht="52.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Eelarve!E34</f>
        <v>0</v>
      </c>
      <c r="C9" s="285">
        <f>Eelarve!F34</f>
        <v>0</v>
      </c>
      <c r="D9" s="285">
        <f>Eelarve!G34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5.25" customHeight="1">
      <c r="A10" s="299" t="str">
        <f>Eelarve!A34</f>
        <v>3.1.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6"/>
      <c r="F14" s="98"/>
      <c r="G14" s="99"/>
      <c r="H14" s="100"/>
      <c r="I14" s="76"/>
      <c r="J14" s="77"/>
      <c r="K14" s="344"/>
      <c r="L14" s="42"/>
    </row>
    <row r="15" spans="1:12" ht="12.75">
      <c r="A15" s="300"/>
      <c r="B15" s="304"/>
      <c r="C15" s="74"/>
      <c r="D15" s="74"/>
      <c r="E15" s="76"/>
      <c r="F15" s="98"/>
      <c r="G15" s="99"/>
      <c r="H15" s="100"/>
      <c r="I15" s="76"/>
      <c r="J15" s="77"/>
      <c r="K15" s="344"/>
      <c r="L15" s="42"/>
    </row>
    <row r="16" spans="1:12" ht="12.75">
      <c r="A16" s="300"/>
      <c r="B16" s="304"/>
      <c r="C16" s="74"/>
      <c r="D16" s="74"/>
      <c r="E16" s="79"/>
      <c r="F16" s="79"/>
      <c r="G16" s="101"/>
      <c r="H16" s="102"/>
      <c r="I16" s="79"/>
      <c r="J16" s="77"/>
      <c r="K16" s="344"/>
      <c r="L16" s="42"/>
    </row>
    <row r="17" spans="1:12" ht="12.75">
      <c r="A17" s="300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98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Eelarve!E35</f>
        <v>0</v>
      </c>
      <c r="C24" s="285">
        <f>Eelarve!F35</f>
        <v>0</v>
      </c>
      <c r="D24" s="285">
        <f>Eelarve!G35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5.25" customHeight="1">
      <c r="A25" s="299" t="str">
        <f>Eelarve!A35</f>
        <v>3.2.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7.2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79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Eelarve!E36</f>
        <v>0</v>
      </c>
      <c r="C39" s="285">
        <f>Eelarve!F36</f>
        <v>0</v>
      </c>
      <c r="D39" s="285">
        <f>Eelarve!G36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Eelarve!A36</f>
        <v>3.3.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8" customHeight="1">
      <c r="A41" s="299"/>
      <c r="B41" s="303"/>
      <c r="C41" s="55">
        <f>SUM(C42:C51)</f>
        <v>0</v>
      </c>
      <c r="D41" s="55">
        <f>SUM(D42:D51)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1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1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1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2"/>
      <c r="B51" s="305"/>
      <c r="C51" s="150"/>
      <c r="D51" s="150"/>
      <c r="E51" s="80"/>
      <c r="F51" s="80"/>
      <c r="G51" s="103"/>
      <c r="H51" s="104"/>
      <c r="I51" s="80"/>
      <c r="J51" s="105"/>
      <c r="K51" s="345"/>
      <c r="L51" s="42"/>
    </row>
    <row r="52" spans="1:12" ht="12.75">
      <c r="A52" s="53"/>
      <c r="B52" s="285">
        <f>Eelarve!E37</f>
        <v>0</v>
      </c>
      <c r="C52" s="285">
        <f>Eelarve!F37</f>
        <v>0</v>
      </c>
      <c r="D52" s="285">
        <f>Eelarve!G37</f>
        <v>0</v>
      </c>
      <c r="E52" s="287"/>
      <c r="F52" s="288"/>
      <c r="G52" s="288"/>
      <c r="H52" s="288"/>
      <c r="I52" s="288"/>
      <c r="J52" s="289"/>
      <c r="K52" s="296">
        <f>B52-C54-D54</f>
        <v>0</v>
      </c>
      <c r="L52" s="42"/>
    </row>
    <row r="53" spans="1:12" ht="4.5" customHeight="1">
      <c r="A53" s="347" t="str">
        <f>Eelarve!A37</f>
        <v>3.4.</v>
      </c>
      <c r="B53" s="286"/>
      <c r="C53" s="286"/>
      <c r="D53" s="286"/>
      <c r="E53" s="290"/>
      <c r="F53" s="291"/>
      <c r="G53" s="291"/>
      <c r="H53" s="291"/>
      <c r="I53" s="291"/>
      <c r="J53" s="292"/>
      <c r="K53" s="297"/>
      <c r="L53" s="42"/>
    </row>
    <row r="54" spans="1:12" ht="17.25" customHeight="1">
      <c r="A54" s="347"/>
      <c r="B54" s="303"/>
      <c r="C54" s="55">
        <f>SUM(C55:C64)</f>
        <v>0</v>
      </c>
      <c r="D54" s="55">
        <f>SUM(D55:D64)</f>
        <v>0</v>
      </c>
      <c r="E54" s="293"/>
      <c r="F54" s="294"/>
      <c r="G54" s="294"/>
      <c r="H54" s="294"/>
      <c r="I54" s="294"/>
      <c r="J54" s="295"/>
      <c r="K54" s="298"/>
      <c r="L54" s="42"/>
    </row>
    <row r="55" spans="1:12" ht="12.75">
      <c r="A55" s="348"/>
      <c r="B55" s="304"/>
      <c r="C55" s="74"/>
      <c r="D55" s="74"/>
      <c r="E55" s="76"/>
      <c r="F55" s="98"/>
      <c r="G55" s="99"/>
      <c r="H55" s="100"/>
      <c r="I55" s="76"/>
      <c r="J55" s="77"/>
      <c r="K55" s="343"/>
      <c r="L55" s="42"/>
    </row>
    <row r="56" spans="1:12" ht="12.75">
      <c r="A56" s="348"/>
      <c r="B56" s="304"/>
      <c r="C56" s="74"/>
      <c r="D56" s="74"/>
      <c r="E56" s="76"/>
      <c r="F56" s="98"/>
      <c r="G56" s="99"/>
      <c r="H56" s="100"/>
      <c r="I56" s="76"/>
      <c r="J56" s="77"/>
      <c r="K56" s="344"/>
      <c r="L56" s="42"/>
    </row>
    <row r="57" spans="1:12" ht="12.75">
      <c r="A57" s="349"/>
      <c r="B57" s="304"/>
      <c r="C57" s="74"/>
      <c r="D57" s="74"/>
      <c r="E57" s="79"/>
      <c r="F57" s="79"/>
      <c r="G57" s="101"/>
      <c r="H57" s="102"/>
      <c r="I57" s="79"/>
      <c r="J57" s="77"/>
      <c r="K57" s="344"/>
      <c r="L57" s="42"/>
    </row>
    <row r="58" spans="1:12" ht="12.75">
      <c r="A58" s="349"/>
      <c r="B58" s="304"/>
      <c r="C58" s="74"/>
      <c r="D58" s="74"/>
      <c r="E58" s="79"/>
      <c r="F58" s="79"/>
      <c r="G58" s="101"/>
      <c r="H58" s="102"/>
      <c r="I58" s="79"/>
      <c r="J58" s="77"/>
      <c r="K58" s="344"/>
      <c r="L58" s="42"/>
    </row>
    <row r="59" spans="1:12" ht="12.75">
      <c r="A59" s="349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49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49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49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49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50"/>
      <c r="B64" s="305"/>
      <c r="C64" s="150"/>
      <c r="D64" s="150"/>
      <c r="E64" s="80"/>
      <c r="F64" s="80"/>
      <c r="G64" s="103"/>
      <c r="H64" s="104"/>
      <c r="I64" s="80"/>
      <c r="J64" s="105"/>
      <c r="K64" s="345"/>
      <c r="L64" s="42"/>
    </row>
    <row r="65" spans="1:12" ht="12.75">
      <c r="A65" s="53"/>
      <c r="B65" s="285">
        <f>Eelarve!E38</f>
        <v>0</v>
      </c>
      <c r="C65" s="285">
        <f>Eelarve!F38</f>
        <v>0</v>
      </c>
      <c r="D65" s="285">
        <f>Eelarve!G38</f>
        <v>0</v>
      </c>
      <c r="E65" s="287"/>
      <c r="F65" s="288"/>
      <c r="G65" s="288"/>
      <c r="H65" s="288"/>
      <c r="I65" s="288"/>
      <c r="J65" s="289"/>
      <c r="K65" s="296">
        <f>B65-C67-D67</f>
        <v>0</v>
      </c>
      <c r="L65" s="42"/>
    </row>
    <row r="66" spans="1:12" ht="4.5" customHeight="1">
      <c r="A66" s="299" t="str">
        <f>Eelarve!A38</f>
        <v>3.5.</v>
      </c>
      <c r="B66" s="286"/>
      <c r="C66" s="286"/>
      <c r="D66" s="286"/>
      <c r="E66" s="290"/>
      <c r="F66" s="291"/>
      <c r="G66" s="291"/>
      <c r="H66" s="291"/>
      <c r="I66" s="291"/>
      <c r="J66" s="292"/>
      <c r="K66" s="297"/>
      <c r="L66" s="42"/>
    </row>
    <row r="67" spans="1:12" ht="18.75" customHeight="1">
      <c r="A67" s="299"/>
      <c r="B67" s="303"/>
      <c r="C67" s="55">
        <f>SUM(C68:C77)</f>
        <v>0</v>
      </c>
      <c r="D67" s="55">
        <f>SUM(D68:D77)</f>
        <v>0</v>
      </c>
      <c r="E67" s="293"/>
      <c r="F67" s="294"/>
      <c r="G67" s="294"/>
      <c r="H67" s="294"/>
      <c r="I67" s="294"/>
      <c r="J67" s="295"/>
      <c r="K67" s="298"/>
      <c r="L67" s="42"/>
    </row>
    <row r="68" spans="1:12" ht="12.75">
      <c r="A68" s="300"/>
      <c r="B68" s="304"/>
      <c r="C68" s="74"/>
      <c r="D68" s="74"/>
      <c r="E68" s="76"/>
      <c r="F68" s="98"/>
      <c r="G68" s="99"/>
      <c r="H68" s="100"/>
      <c r="I68" s="76"/>
      <c r="J68" s="77"/>
      <c r="K68" s="343"/>
      <c r="L68" s="42"/>
    </row>
    <row r="69" spans="1:12" ht="12.75">
      <c r="A69" s="300"/>
      <c r="B69" s="304"/>
      <c r="C69" s="74"/>
      <c r="D69" s="74"/>
      <c r="E69" s="76"/>
      <c r="F69" s="98"/>
      <c r="G69" s="99"/>
      <c r="H69" s="100"/>
      <c r="I69" s="76"/>
      <c r="J69" s="77"/>
      <c r="K69" s="344"/>
      <c r="L69" s="42"/>
    </row>
    <row r="70" spans="1:12" ht="12.75">
      <c r="A70" s="300"/>
      <c r="B70" s="304"/>
      <c r="C70" s="74"/>
      <c r="D70" s="74"/>
      <c r="E70" s="79"/>
      <c r="F70" s="79"/>
      <c r="G70" s="101"/>
      <c r="H70" s="102"/>
      <c r="I70" s="79"/>
      <c r="J70" s="77"/>
      <c r="K70" s="344"/>
      <c r="L70" s="42"/>
    </row>
    <row r="71" spans="1:12" ht="12.75">
      <c r="A71" s="300"/>
      <c r="B71" s="304"/>
      <c r="C71" s="74"/>
      <c r="D71" s="74"/>
      <c r="E71" s="79"/>
      <c r="F71" s="79"/>
      <c r="G71" s="101"/>
      <c r="H71" s="102"/>
      <c r="I71" s="79"/>
      <c r="J71" s="77"/>
      <c r="K71" s="344"/>
      <c r="L71" s="42"/>
    </row>
    <row r="72" spans="1:12" ht="12.75">
      <c r="A72" s="301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2"/>
      <c r="B77" s="305"/>
      <c r="C77" s="150"/>
      <c r="D77" s="150"/>
      <c r="E77" s="80"/>
      <c r="F77" s="80"/>
      <c r="G77" s="103"/>
      <c r="H77" s="104"/>
      <c r="I77" s="80"/>
      <c r="J77" s="105"/>
      <c r="K77" s="345"/>
      <c r="L77" s="42"/>
    </row>
    <row r="78" spans="1:12" ht="12.75">
      <c r="A78" s="53"/>
      <c r="B78" s="285">
        <f>Eelarve!E39</f>
        <v>0</v>
      </c>
      <c r="C78" s="285">
        <f>Eelarve!F39</f>
        <v>0</v>
      </c>
      <c r="D78" s="285">
        <f>Eelarve!G39</f>
        <v>0</v>
      </c>
      <c r="E78" s="287"/>
      <c r="F78" s="288"/>
      <c r="G78" s="288"/>
      <c r="H78" s="288"/>
      <c r="I78" s="288"/>
      <c r="J78" s="289"/>
      <c r="K78" s="296">
        <f>B78-C80-D80</f>
        <v>0</v>
      </c>
      <c r="L78" s="42"/>
    </row>
    <row r="79" spans="1:12" ht="6" customHeight="1">
      <c r="A79" s="299" t="str">
        <f>Eelarve!A39</f>
        <v>3.6.</v>
      </c>
      <c r="B79" s="286"/>
      <c r="C79" s="286"/>
      <c r="D79" s="286"/>
      <c r="E79" s="290"/>
      <c r="F79" s="291"/>
      <c r="G79" s="291"/>
      <c r="H79" s="291"/>
      <c r="I79" s="291"/>
      <c r="J79" s="292"/>
      <c r="K79" s="297"/>
      <c r="L79" s="42"/>
    </row>
    <row r="80" spans="1:12" ht="18" customHeight="1">
      <c r="A80" s="299"/>
      <c r="B80" s="303"/>
      <c r="C80" s="55">
        <f>SUM(C81:C90)</f>
        <v>0</v>
      </c>
      <c r="D80" s="55">
        <f>SUM(D81:D90)</f>
        <v>0</v>
      </c>
      <c r="E80" s="293"/>
      <c r="F80" s="294"/>
      <c r="G80" s="294"/>
      <c r="H80" s="294"/>
      <c r="I80" s="294"/>
      <c r="J80" s="295"/>
      <c r="K80" s="298"/>
      <c r="L80" s="42"/>
    </row>
    <row r="81" spans="1:12" ht="12.75">
      <c r="A81" s="300"/>
      <c r="B81" s="304"/>
      <c r="C81" s="74"/>
      <c r="D81" s="74"/>
      <c r="E81" s="76"/>
      <c r="F81" s="98"/>
      <c r="G81" s="99"/>
      <c r="H81" s="100"/>
      <c r="I81" s="76"/>
      <c r="J81" s="77"/>
      <c r="K81" s="343"/>
      <c r="L81" s="42"/>
    </row>
    <row r="82" spans="1:12" ht="12.75">
      <c r="A82" s="300"/>
      <c r="B82" s="304"/>
      <c r="C82" s="74"/>
      <c r="D82" s="74"/>
      <c r="E82" s="76"/>
      <c r="F82" s="98"/>
      <c r="G82" s="99"/>
      <c r="H82" s="100"/>
      <c r="I82" s="76"/>
      <c r="J82" s="77"/>
      <c r="K82" s="344"/>
      <c r="L82" s="42"/>
    </row>
    <row r="83" spans="1:12" ht="12.75">
      <c r="A83" s="300"/>
      <c r="B83" s="304"/>
      <c r="C83" s="74"/>
      <c r="D83" s="74"/>
      <c r="E83" s="79"/>
      <c r="F83" s="79"/>
      <c r="G83" s="101"/>
      <c r="H83" s="102"/>
      <c r="I83" s="79"/>
      <c r="J83" s="77"/>
      <c r="K83" s="344"/>
      <c r="L83" s="42"/>
    </row>
    <row r="84" spans="1:12" ht="12.75">
      <c r="A84" s="301"/>
      <c r="B84" s="304"/>
      <c r="C84" s="74"/>
      <c r="D84" s="74"/>
      <c r="E84" s="79"/>
      <c r="F84" s="79"/>
      <c r="G84" s="101"/>
      <c r="H84" s="102"/>
      <c r="I84" s="79"/>
      <c r="J84" s="77"/>
      <c r="K84" s="344"/>
      <c r="L84" s="42"/>
    </row>
    <row r="85" spans="1:12" ht="12.75">
      <c r="A85" s="301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2"/>
      <c r="B90" s="305"/>
      <c r="C90" s="150"/>
      <c r="D90" s="150"/>
      <c r="E90" s="80"/>
      <c r="F90" s="80"/>
      <c r="G90" s="103"/>
      <c r="H90" s="104"/>
      <c r="I90" s="80"/>
      <c r="J90" s="105"/>
      <c r="K90" s="345"/>
      <c r="L90" s="42"/>
    </row>
  </sheetData>
  <sheetProtection password="CA1D" sheet="1" insertRows="0"/>
  <mergeCells count="62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6" sqref="G16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46" t="s">
        <v>114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82</v>
      </c>
      <c r="I7" s="329" t="s">
        <v>106</v>
      </c>
      <c r="J7" s="331" t="s">
        <v>73</v>
      </c>
      <c r="K7" s="324"/>
      <c r="L7" s="52"/>
    </row>
    <row r="8" spans="1:12" ht="54.7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Eelarve!E41</f>
        <v>0</v>
      </c>
      <c r="C9" s="285">
        <f>Eelarve!F41</f>
        <v>0</v>
      </c>
      <c r="D9" s="285">
        <f>Eelarve!G41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Eelarve!A41</f>
        <v>4.1.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8" customHeight="1">
      <c r="A11" s="299"/>
      <c r="B11" s="303"/>
      <c r="C11" s="55">
        <f>SUM(C12:C20)</f>
        <v>0</v>
      </c>
      <c r="D11" s="55">
        <f>SUM(D12:D20)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79"/>
      <c r="F16" s="284"/>
      <c r="G16" s="79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2"/>
      <c r="B20" s="305"/>
      <c r="C20" s="150"/>
      <c r="D20" s="150"/>
      <c r="E20" s="80"/>
      <c r="F20" s="80"/>
      <c r="G20" s="103"/>
      <c r="H20" s="104"/>
      <c r="I20" s="80"/>
      <c r="J20" s="105"/>
      <c r="K20" s="345"/>
      <c r="L20" s="42"/>
    </row>
    <row r="21" spans="1:12" ht="12.75">
      <c r="A21" s="53"/>
      <c r="B21" s="285">
        <f>Eelarve!E42</f>
        <v>0</v>
      </c>
      <c r="C21" s="285">
        <f>Eelarve!F42</f>
        <v>0</v>
      </c>
      <c r="D21" s="285">
        <f>Eelarve!G42</f>
        <v>0</v>
      </c>
      <c r="E21" s="287"/>
      <c r="F21" s="288"/>
      <c r="G21" s="288"/>
      <c r="H21" s="288"/>
      <c r="I21" s="288"/>
      <c r="J21" s="289"/>
      <c r="K21" s="296">
        <f>B21-C23-D23</f>
        <v>0</v>
      </c>
      <c r="L21" s="42"/>
    </row>
    <row r="22" spans="1:12" ht="3" customHeight="1">
      <c r="A22" s="299" t="str">
        <f>Eelarve!A42</f>
        <v>4.2.</v>
      </c>
      <c r="B22" s="286"/>
      <c r="C22" s="286"/>
      <c r="D22" s="286"/>
      <c r="E22" s="290"/>
      <c r="F22" s="291"/>
      <c r="G22" s="291"/>
      <c r="H22" s="291"/>
      <c r="I22" s="291"/>
      <c r="J22" s="292"/>
      <c r="K22" s="297"/>
      <c r="L22" s="42"/>
    </row>
    <row r="23" spans="1:12" ht="16.5" customHeight="1">
      <c r="A23" s="299"/>
      <c r="B23" s="303"/>
      <c r="C23" s="55">
        <f>SUM(C24:C32)</f>
        <v>0</v>
      </c>
      <c r="D23" s="55">
        <f>SUM(D24:D32)</f>
        <v>0</v>
      </c>
      <c r="E23" s="293"/>
      <c r="F23" s="294"/>
      <c r="G23" s="294"/>
      <c r="H23" s="294"/>
      <c r="I23" s="294"/>
      <c r="J23" s="295"/>
      <c r="K23" s="298"/>
      <c r="L23" s="42"/>
    </row>
    <row r="24" spans="1:12" ht="12.75">
      <c r="A24" s="300"/>
      <c r="B24" s="304"/>
      <c r="C24" s="74"/>
      <c r="D24" s="74"/>
      <c r="E24" s="76"/>
      <c r="F24" s="98"/>
      <c r="G24" s="99"/>
      <c r="H24" s="100"/>
      <c r="I24" s="76"/>
      <c r="J24" s="77"/>
      <c r="K24" s="343"/>
      <c r="L24" s="42"/>
    </row>
    <row r="25" spans="1:12" ht="12.75">
      <c r="A25" s="300"/>
      <c r="B25" s="304"/>
      <c r="C25" s="74"/>
      <c r="D25" s="74"/>
      <c r="E25" s="76"/>
      <c r="F25" s="98"/>
      <c r="G25" s="99"/>
      <c r="H25" s="100"/>
      <c r="I25" s="76"/>
      <c r="J25" s="77"/>
      <c r="K25" s="344"/>
      <c r="L25" s="42"/>
    </row>
    <row r="26" spans="1:12" ht="12.75">
      <c r="A26" s="300"/>
      <c r="B26" s="304"/>
      <c r="C26" s="74"/>
      <c r="D26" s="74"/>
      <c r="E26" s="79"/>
      <c r="F26" s="79"/>
      <c r="G26" s="101"/>
      <c r="H26" s="102"/>
      <c r="I26" s="79"/>
      <c r="J26" s="77"/>
      <c r="K26" s="344"/>
      <c r="L26" s="42"/>
    </row>
    <row r="27" spans="1:12" ht="12.75">
      <c r="A27" s="301"/>
      <c r="B27" s="304"/>
      <c r="C27" s="74"/>
      <c r="D27" s="74"/>
      <c r="E27" s="79"/>
      <c r="F27" s="79"/>
      <c r="G27" s="101"/>
      <c r="H27" s="102"/>
      <c r="I27" s="79"/>
      <c r="J27" s="77"/>
      <c r="K27" s="344"/>
      <c r="L27" s="42"/>
    </row>
    <row r="28" spans="1:12" ht="12.75">
      <c r="A28" s="301"/>
      <c r="B28" s="304"/>
      <c r="C28" s="74"/>
      <c r="D28" s="74"/>
      <c r="E28" s="79"/>
      <c r="F28" s="79"/>
      <c r="G28" s="101"/>
      <c r="H28" s="102"/>
      <c r="I28" s="79"/>
      <c r="J28" s="77"/>
      <c r="K28" s="344"/>
      <c r="L28" s="42"/>
    </row>
    <row r="29" spans="1:12" ht="12.75">
      <c r="A29" s="301"/>
      <c r="B29" s="304"/>
      <c r="C29" s="74"/>
      <c r="D29" s="74"/>
      <c r="E29" s="79"/>
      <c r="F29" s="79"/>
      <c r="G29" s="101"/>
      <c r="H29" s="102"/>
      <c r="I29" s="79"/>
      <c r="J29" s="77"/>
      <c r="K29" s="344"/>
      <c r="L29" s="42"/>
    </row>
    <row r="30" spans="1:12" ht="12.75">
      <c r="A30" s="301"/>
      <c r="B30" s="304"/>
      <c r="C30" s="74"/>
      <c r="D30" s="74"/>
      <c r="E30" s="79"/>
      <c r="F30" s="79"/>
      <c r="G30" s="101"/>
      <c r="H30" s="102"/>
      <c r="I30" s="79"/>
      <c r="J30" s="77"/>
      <c r="K30" s="344"/>
      <c r="L30" s="42"/>
    </row>
    <row r="31" spans="1:12" ht="12.75">
      <c r="A31" s="301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2"/>
      <c r="B32" s="305"/>
      <c r="C32" s="150"/>
      <c r="D32" s="150"/>
      <c r="E32" s="80"/>
      <c r="F32" s="80"/>
      <c r="G32" s="103"/>
      <c r="H32" s="104"/>
      <c r="I32" s="80"/>
      <c r="J32" s="105"/>
      <c r="K32" s="345"/>
      <c r="L32" s="42"/>
    </row>
    <row r="33" spans="1:12" ht="12.75">
      <c r="A33" s="53"/>
      <c r="B33" s="285">
        <f>Eelarve!E43</f>
        <v>0</v>
      </c>
      <c r="C33" s="285">
        <f>Eelarve!F43</f>
        <v>0</v>
      </c>
      <c r="D33" s="285">
        <f>Eelarve!G43</f>
        <v>0</v>
      </c>
      <c r="E33" s="287"/>
      <c r="F33" s="288"/>
      <c r="G33" s="288"/>
      <c r="H33" s="288"/>
      <c r="I33" s="288"/>
      <c r="J33" s="289"/>
      <c r="K33" s="296">
        <f>B33-C35-D35</f>
        <v>0</v>
      </c>
      <c r="L33" s="42"/>
    </row>
    <row r="34" spans="1:12" ht="5.25" customHeight="1">
      <c r="A34" s="299">
        <f>Eelarve!A43</f>
        <v>0</v>
      </c>
      <c r="B34" s="286"/>
      <c r="C34" s="286"/>
      <c r="D34" s="286"/>
      <c r="E34" s="290"/>
      <c r="F34" s="291"/>
      <c r="G34" s="291"/>
      <c r="H34" s="291"/>
      <c r="I34" s="291"/>
      <c r="J34" s="292"/>
      <c r="K34" s="297"/>
      <c r="L34" s="42"/>
    </row>
    <row r="35" spans="1:12" ht="18.75" customHeight="1">
      <c r="A35" s="299"/>
      <c r="B35" s="303"/>
      <c r="C35" s="55">
        <f>SUM(C36:C44)</f>
        <v>0</v>
      </c>
      <c r="D35" s="55">
        <f>SUM(D36:D44)</f>
        <v>0</v>
      </c>
      <c r="E35" s="293"/>
      <c r="F35" s="294"/>
      <c r="G35" s="294"/>
      <c r="H35" s="294"/>
      <c r="I35" s="294"/>
      <c r="J35" s="295"/>
      <c r="K35" s="298"/>
      <c r="L35" s="42"/>
    </row>
    <row r="36" spans="1:12" ht="12.75">
      <c r="A36" s="300"/>
      <c r="B36" s="304"/>
      <c r="C36" s="74"/>
      <c r="D36" s="74"/>
      <c r="E36" s="76"/>
      <c r="F36" s="98"/>
      <c r="G36" s="99"/>
      <c r="H36" s="100"/>
      <c r="I36" s="76"/>
      <c r="J36" s="77"/>
      <c r="K36" s="343"/>
      <c r="L36" s="42"/>
    </row>
    <row r="37" spans="1:12" ht="12.75">
      <c r="A37" s="300"/>
      <c r="B37" s="304"/>
      <c r="C37" s="74"/>
      <c r="D37" s="74"/>
      <c r="E37" s="76"/>
      <c r="F37" s="98"/>
      <c r="G37" s="99"/>
      <c r="H37" s="100"/>
      <c r="I37" s="76"/>
      <c r="J37" s="77"/>
      <c r="K37" s="344"/>
      <c r="L37" s="42"/>
    </row>
    <row r="38" spans="1:12" ht="12.75">
      <c r="A38" s="300"/>
      <c r="B38" s="304"/>
      <c r="C38" s="74"/>
      <c r="D38" s="74"/>
      <c r="E38" s="79"/>
      <c r="F38" s="79"/>
      <c r="G38" s="101"/>
      <c r="H38" s="102"/>
      <c r="I38" s="79"/>
      <c r="J38" s="77"/>
      <c r="K38" s="344"/>
      <c r="L38" s="42"/>
    </row>
    <row r="39" spans="1:12" ht="12.75">
      <c r="A39" s="301"/>
      <c r="B39" s="304"/>
      <c r="C39" s="74"/>
      <c r="D39" s="74"/>
      <c r="E39" s="79"/>
      <c r="F39" s="79"/>
      <c r="G39" s="101"/>
      <c r="H39" s="102"/>
      <c r="I39" s="79"/>
      <c r="J39" s="77"/>
      <c r="K39" s="344"/>
      <c r="L39" s="42"/>
    </row>
    <row r="40" spans="1:12" ht="12.75">
      <c r="A40" s="301"/>
      <c r="B40" s="304"/>
      <c r="C40" s="74"/>
      <c r="D40" s="74"/>
      <c r="E40" s="79"/>
      <c r="F40" s="79"/>
      <c r="G40" s="101"/>
      <c r="H40" s="102"/>
      <c r="I40" s="79"/>
      <c r="J40" s="77"/>
      <c r="K40" s="344"/>
      <c r="L40" s="42"/>
    </row>
    <row r="41" spans="1:12" ht="12.75">
      <c r="A41" s="301"/>
      <c r="B41" s="304"/>
      <c r="C41" s="74"/>
      <c r="D41" s="74"/>
      <c r="E41" s="79"/>
      <c r="F41" s="79"/>
      <c r="G41" s="101"/>
      <c r="H41" s="102"/>
      <c r="I41" s="79"/>
      <c r="J41" s="77"/>
      <c r="K41" s="344"/>
      <c r="L41" s="42"/>
    </row>
    <row r="42" spans="1:12" ht="12.75">
      <c r="A42" s="301"/>
      <c r="B42" s="304"/>
      <c r="C42" s="74"/>
      <c r="D42" s="74"/>
      <c r="E42" s="79"/>
      <c r="F42" s="79"/>
      <c r="G42" s="101"/>
      <c r="H42" s="102"/>
      <c r="I42" s="79"/>
      <c r="J42" s="77"/>
      <c r="K42" s="344"/>
      <c r="L42" s="42"/>
    </row>
    <row r="43" spans="1:12" ht="12.75">
      <c r="A43" s="301"/>
      <c r="B43" s="304"/>
      <c r="C43" s="74"/>
      <c r="D43" s="74"/>
      <c r="E43" s="79"/>
      <c r="F43" s="79"/>
      <c r="G43" s="101"/>
      <c r="H43" s="102"/>
      <c r="I43" s="79"/>
      <c r="J43" s="77"/>
      <c r="K43" s="344"/>
      <c r="L43" s="42"/>
    </row>
    <row r="44" spans="1:12" ht="12.75">
      <c r="A44" s="302"/>
      <c r="B44" s="305"/>
      <c r="C44" s="150"/>
      <c r="D44" s="150"/>
      <c r="E44" s="80"/>
      <c r="F44" s="80"/>
      <c r="G44" s="103"/>
      <c r="H44" s="104"/>
      <c r="I44" s="80"/>
      <c r="J44" s="105"/>
      <c r="K44" s="345"/>
      <c r="L44" s="42"/>
    </row>
    <row r="45" spans="1:12" ht="12.75">
      <c r="A45" s="53"/>
      <c r="B45" s="285">
        <f>Eelarve!E44</f>
        <v>0</v>
      </c>
      <c r="C45" s="285">
        <f>Eelarve!F44</f>
        <v>0</v>
      </c>
      <c r="D45" s="285">
        <f>Eelarve!G44</f>
        <v>0</v>
      </c>
      <c r="E45" s="287"/>
      <c r="F45" s="288"/>
      <c r="G45" s="288"/>
      <c r="H45" s="288"/>
      <c r="I45" s="288"/>
      <c r="J45" s="289"/>
      <c r="K45" s="296">
        <f>B45-C47-D47</f>
        <v>0</v>
      </c>
      <c r="L45" s="42"/>
    </row>
    <row r="46" spans="1:12" ht="4.5" customHeight="1">
      <c r="A46" s="299">
        <f>Eelarve!A44</f>
        <v>0</v>
      </c>
      <c r="B46" s="286"/>
      <c r="C46" s="286"/>
      <c r="D46" s="286"/>
      <c r="E46" s="290"/>
      <c r="F46" s="291"/>
      <c r="G46" s="291"/>
      <c r="H46" s="291"/>
      <c r="I46" s="291"/>
      <c r="J46" s="292"/>
      <c r="K46" s="297"/>
      <c r="L46" s="42"/>
    </row>
    <row r="47" spans="1:12" ht="15.75" customHeight="1">
      <c r="A47" s="299"/>
      <c r="B47" s="303"/>
      <c r="C47" s="55">
        <f>SUM(C48:C56)</f>
        <v>0</v>
      </c>
      <c r="D47" s="55">
        <f>SUM(D48:D56)</f>
        <v>0</v>
      </c>
      <c r="E47" s="293"/>
      <c r="F47" s="294"/>
      <c r="G47" s="294"/>
      <c r="H47" s="294"/>
      <c r="I47" s="294"/>
      <c r="J47" s="295"/>
      <c r="K47" s="298"/>
      <c r="L47" s="42"/>
    </row>
    <row r="48" spans="1:12" ht="12.75">
      <c r="A48" s="300"/>
      <c r="B48" s="304"/>
      <c r="C48" s="74"/>
      <c r="D48" s="74"/>
      <c r="E48" s="76"/>
      <c r="F48" s="98"/>
      <c r="G48" s="99"/>
      <c r="H48" s="100"/>
      <c r="I48" s="76"/>
      <c r="J48" s="77"/>
      <c r="K48" s="343"/>
      <c r="L48" s="42"/>
    </row>
    <row r="49" spans="1:12" ht="12.75">
      <c r="A49" s="300"/>
      <c r="B49" s="304"/>
      <c r="C49" s="74"/>
      <c r="D49" s="74"/>
      <c r="E49" s="76"/>
      <c r="F49" s="98"/>
      <c r="G49" s="99"/>
      <c r="H49" s="100"/>
      <c r="I49" s="76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1"/>
      <c r="B53" s="304"/>
      <c r="C53" s="74"/>
      <c r="D53" s="74"/>
      <c r="E53" s="79"/>
      <c r="F53" s="79"/>
      <c r="G53" s="101"/>
      <c r="H53" s="102"/>
      <c r="I53" s="79"/>
      <c r="J53" s="77"/>
      <c r="K53" s="344"/>
      <c r="L53" s="42"/>
    </row>
    <row r="54" spans="1:12" ht="12.75">
      <c r="A54" s="301"/>
      <c r="B54" s="304"/>
      <c r="C54" s="74"/>
      <c r="D54" s="74"/>
      <c r="E54" s="79"/>
      <c r="F54" s="79"/>
      <c r="G54" s="101"/>
      <c r="H54" s="102"/>
      <c r="I54" s="79"/>
      <c r="J54" s="77"/>
      <c r="K54" s="344"/>
      <c r="L54" s="42"/>
    </row>
    <row r="55" spans="1:12" ht="12.75">
      <c r="A55" s="301"/>
      <c r="B55" s="304"/>
      <c r="C55" s="74"/>
      <c r="D55" s="74"/>
      <c r="E55" s="79"/>
      <c r="F55" s="79"/>
      <c r="G55" s="101"/>
      <c r="H55" s="102"/>
      <c r="I55" s="79"/>
      <c r="J55" s="77"/>
      <c r="K55" s="344"/>
      <c r="L55" s="42"/>
    </row>
    <row r="56" spans="1:12" ht="12.75">
      <c r="A56" s="302"/>
      <c r="B56" s="305"/>
      <c r="C56" s="150"/>
      <c r="D56" s="150"/>
      <c r="E56" s="80"/>
      <c r="F56" s="80"/>
      <c r="G56" s="103"/>
      <c r="H56" s="104"/>
      <c r="I56" s="80"/>
      <c r="J56" s="105"/>
      <c r="K56" s="345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A34:A44"/>
    <mergeCell ref="B35:B44"/>
    <mergeCell ref="K36:K44"/>
    <mergeCell ref="D33:D34"/>
    <mergeCell ref="E33:J35"/>
    <mergeCell ref="D45:D46"/>
    <mergeCell ref="E45:J47"/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0" sqref="A10:A15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.75">
      <c r="A2" s="43" t="s">
        <v>79</v>
      </c>
      <c r="B2" s="39"/>
      <c r="C2" s="39"/>
      <c r="D2" s="342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342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336" t="s">
        <v>52</v>
      </c>
      <c r="B6" s="333" t="s">
        <v>7</v>
      </c>
      <c r="C6" s="320" t="s">
        <v>8</v>
      </c>
      <c r="D6" s="321"/>
      <c r="E6" s="323" t="s">
        <v>10</v>
      </c>
      <c r="F6" s="52"/>
    </row>
    <row r="7" spans="1:6" s="35" customFormat="1" ht="15.75" customHeight="1">
      <c r="A7" s="337"/>
      <c r="B7" s="334"/>
      <c r="C7" s="257" t="s">
        <v>9</v>
      </c>
      <c r="D7" s="326" t="s">
        <v>99</v>
      </c>
      <c r="E7" s="324"/>
      <c r="F7" s="52"/>
    </row>
    <row r="8" spans="1:6" ht="48.75" customHeight="1">
      <c r="A8" s="338"/>
      <c r="B8" s="335"/>
      <c r="C8" s="247" t="s">
        <v>61</v>
      </c>
      <c r="D8" s="327"/>
      <c r="E8" s="325"/>
      <c r="F8" s="42"/>
    </row>
    <row r="9" spans="1:6" ht="12.75">
      <c r="A9" s="53"/>
      <c r="B9" s="353">
        <f>Eelarve!E45</f>
        <v>0</v>
      </c>
      <c r="C9" s="353">
        <f>Eelarve!F45</f>
        <v>0</v>
      </c>
      <c r="D9" s="355"/>
      <c r="E9" s="296">
        <f>B9-C11</f>
        <v>0</v>
      </c>
      <c r="F9" s="42"/>
    </row>
    <row r="10" spans="1:6" s="36" customFormat="1" ht="7.5" customHeight="1">
      <c r="A10" s="299" t="str">
        <f>Eelarve!A45</f>
        <v>5. Ühingu üldkulud (kuni 10% KOP toetuse kogusummast)</v>
      </c>
      <c r="B10" s="354"/>
      <c r="C10" s="354"/>
      <c r="D10" s="356"/>
      <c r="E10" s="297"/>
      <c r="F10" s="54"/>
    </row>
    <row r="11" spans="1:6" s="36" customFormat="1" ht="15.75" customHeight="1">
      <c r="A11" s="299"/>
      <c r="B11" s="303"/>
      <c r="C11" s="55">
        <f>SUM(C12:C15)</f>
        <v>0</v>
      </c>
      <c r="D11" s="357"/>
      <c r="E11" s="298"/>
      <c r="F11" s="54"/>
    </row>
    <row r="12" spans="1:6" ht="12.75">
      <c r="A12" s="300"/>
      <c r="B12" s="304"/>
      <c r="C12" s="74"/>
      <c r="D12" s="100"/>
      <c r="E12" s="343"/>
      <c r="F12" s="42"/>
    </row>
    <row r="13" spans="1:6" ht="12.75">
      <c r="A13" s="300"/>
      <c r="B13" s="304"/>
      <c r="C13" s="74"/>
      <c r="D13" s="100"/>
      <c r="E13" s="344"/>
      <c r="F13" s="42"/>
    </row>
    <row r="14" spans="1:6" ht="12.75">
      <c r="A14" s="300"/>
      <c r="B14" s="304"/>
      <c r="C14" s="74"/>
      <c r="D14" s="102"/>
      <c r="E14" s="344"/>
      <c r="F14" s="42"/>
    </row>
    <row r="15" spans="1:6" ht="12.75">
      <c r="A15" s="300"/>
      <c r="B15" s="304"/>
      <c r="C15" s="74"/>
      <c r="D15" s="102"/>
      <c r="E15" s="344"/>
      <c r="F15" s="42"/>
    </row>
    <row r="16" spans="1:6" ht="46.5" customHeight="1">
      <c r="A16" s="352" t="s">
        <v>100</v>
      </c>
      <c r="B16" s="352"/>
      <c r="C16" s="352"/>
      <c r="D16" s="352"/>
      <c r="E16" s="352"/>
      <c r="F16" s="250"/>
    </row>
    <row r="17" spans="1:6" ht="55.5" customHeight="1">
      <c r="A17" s="351" t="s">
        <v>101</v>
      </c>
      <c r="B17" s="351"/>
      <c r="C17" s="351"/>
      <c r="D17" s="351"/>
      <c r="E17" s="351"/>
      <c r="F17" s="351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showGridLines="0" tabSelected="1" zoomScalePageLayoutView="0" workbookViewId="0" topLeftCell="A1">
      <pane xSplit="1" ySplit="9" topLeftCell="B1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0" sqref="G10:G11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67" t="s">
        <v>103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>
      <c r="A3" s="264" t="s">
        <v>111</v>
      </c>
      <c r="B3" s="174"/>
      <c r="C3" s="42"/>
      <c r="D3" s="384">
        <f>Eelarve!B9</f>
        <v>0</v>
      </c>
      <c r="E3" s="384"/>
      <c r="F3" s="384"/>
      <c r="G3" s="384"/>
      <c r="H3" s="384"/>
      <c r="I3" s="42"/>
    </row>
    <row r="4" spans="1:9" s="2" customFormat="1" ht="39.75" customHeight="1">
      <c r="A4" s="360" t="s">
        <v>3</v>
      </c>
      <c r="B4" s="358">
        <f>Eelarve!B10:H10</f>
        <v>0</v>
      </c>
      <c r="C4" s="358"/>
      <c r="D4" s="358"/>
      <c r="E4" s="358"/>
      <c r="F4" s="358"/>
      <c r="G4" s="262" t="s">
        <v>29</v>
      </c>
      <c r="H4" s="263">
        <f>Eelarve!B11</f>
        <v>0</v>
      </c>
      <c r="I4" s="64"/>
    </row>
    <row r="5" spans="1:9" s="2" customFormat="1" ht="21" customHeight="1">
      <c r="A5" s="361"/>
      <c r="B5" s="359"/>
      <c r="C5" s="359"/>
      <c r="D5" s="359"/>
      <c r="E5" s="359"/>
      <c r="F5" s="359"/>
      <c r="G5" s="262" t="s">
        <v>30</v>
      </c>
      <c r="H5" s="263">
        <f>Eelarve!B12</f>
        <v>0</v>
      </c>
      <c r="I5" s="64"/>
    </row>
    <row r="6" spans="1:9" s="2" customFormat="1" ht="37.5" customHeight="1">
      <c r="A6" s="385" t="s">
        <v>51</v>
      </c>
      <c r="B6" s="370"/>
      <c r="C6" s="366" t="s">
        <v>15</v>
      </c>
      <c r="D6" s="375" t="s">
        <v>18</v>
      </c>
      <c r="E6" s="381"/>
      <c r="F6" s="378"/>
      <c r="G6" s="375" t="s">
        <v>53</v>
      </c>
      <c r="H6" s="378" t="s">
        <v>16</v>
      </c>
      <c r="I6" s="64"/>
    </row>
    <row r="7" spans="1:9" s="2" customFormat="1" ht="18" customHeight="1">
      <c r="A7" s="386"/>
      <c r="B7" s="371"/>
      <c r="C7" s="339"/>
      <c r="D7" s="376" t="s">
        <v>61</v>
      </c>
      <c r="E7" s="326" t="s">
        <v>102</v>
      </c>
      <c r="F7" s="379" t="s">
        <v>2</v>
      </c>
      <c r="G7" s="376"/>
      <c r="H7" s="379"/>
      <c r="I7" s="64"/>
    </row>
    <row r="8" spans="1:9" s="2" customFormat="1" ht="18" customHeight="1">
      <c r="A8" s="386"/>
      <c r="B8" s="371"/>
      <c r="C8" s="339"/>
      <c r="D8" s="376"/>
      <c r="E8" s="334"/>
      <c r="F8" s="379"/>
      <c r="G8" s="376"/>
      <c r="H8" s="379"/>
      <c r="I8" s="64"/>
    </row>
    <row r="9" spans="1:9" s="2" customFormat="1" ht="27" customHeight="1">
      <c r="A9" s="387"/>
      <c r="B9" s="372"/>
      <c r="C9" s="367"/>
      <c r="D9" s="377"/>
      <c r="E9" s="327"/>
      <c r="F9" s="380"/>
      <c r="G9" s="377"/>
      <c r="H9" s="380"/>
      <c r="I9" s="64"/>
    </row>
    <row r="10" spans="1:9" s="2" customFormat="1" ht="21.75" customHeight="1">
      <c r="A10" s="368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64" t="e">
        <f>F11/C10</f>
        <v>#DIV/0!</v>
      </c>
      <c r="H10" s="362">
        <f>C10-F11</f>
        <v>0</v>
      </c>
      <c r="I10" s="64"/>
    </row>
    <row r="11" spans="1:9" s="2" customFormat="1" ht="21.75" customHeight="1">
      <c r="A11" s="369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65"/>
      <c r="H11" s="363"/>
      <c r="I11" s="64"/>
    </row>
    <row r="12" spans="1:9" s="2" customFormat="1" ht="21.75" customHeight="1">
      <c r="A12" s="368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64" t="e">
        <f>F13/C12</f>
        <v>#DIV/0!</v>
      </c>
      <c r="H12" s="362">
        <f>C12-F13</f>
        <v>0</v>
      </c>
      <c r="I12" s="64"/>
    </row>
    <row r="13" spans="1:9" s="2" customFormat="1" ht="21.75" customHeight="1">
      <c r="A13" s="369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65"/>
      <c r="H13" s="363"/>
      <c r="I13" s="64"/>
    </row>
    <row r="14" spans="1:9" s="2" customFormat="1" ht="21.75" customHeight="1">
      <c r="A14" s="368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64" t="e">
        <f>F15/C14</f>
        <v>#DIV/0!</v>
      </c>
      <c r="H14" s="362">
        <f>C14-F15</f>
        <v>0</v>
      </c>
      <c r="I14" s="64"/>
    </row>
    <row r="15" spans="1:9" s="2" customFormat="1" ht="21.75" customHeight="1">
      <c r="A15" s="369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65"/>
      <c r="H15" s="363"/>
      <c r="I15" s="64"/>
    </row>
    <row r="16" spans="1:9" s="2" customFormat="1" ht="21.75" customHeight="1">
      <c r="A16" s="368" t="str">
        <f>'4. Soetamise kulud'!A2</f>
        <v>4. Projekti elluviimiseks vajalike vahendite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64" t="e">
        <f>F17/C16</f>
        <v>#DIV/0!</v>
      </c>
      <c r="H16" s="362">
        <f>C16-F17</f>
        <v>0</v>
      </c>
      <c r="I16" s="64"/>
    </row>
    <row r="17" spans="1:9" s="2" customFormat="1" ht="21.75" customHeight="1">
      <c r="A17" s="369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65"/>
      <c r="H17" s="363"/>
      <c r="I17" s="64"/>
    </row>
    <row r="18" spans="1:9" s="2" customFormat="1" ht="21.75" customHeight="1">
      <c r="A18" s="391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64" t="e">
        <f>F19/C18</f>
        <v>#DIV/0!</v>
      </c>
      <c r="H18" s="362">
        <f>C18-F19</f>
        <v>0</v>
      </c>
      <c r="I18" s="64"/>
    </row>
    <row r="19" spans="1:9" s="2" customFormat="1" ht="21.75" customHeight="1" thickBot="1">
      <c r="A19" s="392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90"/>
      <c r="H19" s="382"/>
      <c r="I19" s="64"/>
    </row>
    <row r="20" spans="1:9" s="2" customFormat="1" ht="21" customHeight="1" thickTop="1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>
      <c r="A23" s="274" t="s">
        <v>110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>
      <c r="A25" s="388">
        <f>Eelarve!E4</f>
        <v>0</v>
      </c>
      <c r="B25" s="388"/>
      <c r="C25" s="388"/>
      <c r="D25" s="194"/>
      <c r="E25" s="195"/>
      <c r="F25" s="196"/>
      <c r="G25" s="197"/>
      <c r="H25" s="198"/>
      <c r="I25" s="42"/>
    </row>
    <row r="26" spans="1:9" ht="13.5" customHeight="1">
      <c r="A26" s="389"/>
      <c r="B26" s="389"/>
      <c r="C26" s="389"/>
      <c r="D26" s="194"/>
      <c r="E26" s="199"/>
      <c r="F26" s="196"/>
      <c r="G26" s="383">
        <f>Eelarve!B2</f>
        <v>0</v>
      </c>
      <c r="H26" s="383"/>
      <c r="I26" s="42"/>
    </row>
    <row r="27" spans="1:9" ht="12.75">
      <c r="A27" s="200" t="s">
        <v>42</v>
      </c>
      <c r="B27" s="201"/>
      <c r="C27" s="202"/>
      <c r="D27" s="203"/>
      <c r="E27" s="204" t="s">
        <v>40</v>
      </c>
      <c r="F27" s="196"/>
      <c r="G27" s="373" t="s">
        <v>43</v>
      </c>
      <c r="H27" s="374"/>
      <c r="I27" s="42"/>
    </row>
    <row r="28" spans="1:9" ht="12.75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8" ht="12.75">
      <c r="A29" s="207" t="s">
        <v>83</v>
      </c>
      <c r="B29" s="175"/>
      <c r="C29" s="208"/>
      <c r="D29" s="209"/>
      <c r="E29" s="210"/>
      <c r="F29" s="210"/>
      <c r="G29" s="211"/>
      <c r="H29" s="208"/>
    </row>
    <row r="30" ht="12.75">
      <c r="A30" s="219" t="s">
        <v>47</v>
      </c>
    </row>
  </sheetData>
  <sheetProtection password="CA1D" sheet="1"/>
  <mergeCells count="30"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</mergeCells>
  <conditionalFormatting sqref="D22:D23">
    <cfRule type="cellIs" priority="6" dxfId="5" operator="greaterThan" stopIfTrue="1">
      <formula>1</formula>
    </cfRule>
  </conditionalFormatting>
  <conditionalFormatting sqref="G10:G22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474"/>
      <c r="F1" s="474"/>
      <c r="I1" s="187"/>
    </row>
    <row r="2" spans="1:9" s="186" customFormat="1" ht="15">
      <c r="A2" s="185" t="s">
        <v>14</v>
      </c>
      <c r="B2" s="476"/>
      <c r="C2" s="476"/>
      <c r="D2" s="476"/>
      <c r="E2" s="474"/>
      <c r="F2" s="474"/>
      <c r="I2" s="187"/>
    </row>
    <row r="3" spans="1:9" s="186" customFormat="1" ht="33" customHeight="1">
      <c r="A3" s="470" t="s">
        <v>70</v>
      </c>
      <c r="B3" s="470"/>
      <c r="C3" s="470"/>
      <c r="D3" s="470"/>
      <c r="E3" s="470"/>
      <c r="F3" s="470"/>
      <c r="G3" s="477"/>
      <c r="H3" s="477"/>
      <c r="I3" s="187"/>
    </row>
    <row r="4" spans="1:9" s="186" customFormat="1" ht="33" customHeight="1">
      <c r="A4" s="470" t="s">
        <v>44</v>
      </c>
      <c r="B4" s="470"/>
      <c r="C4" s="470"/>
      <c r="D4" s="470"/>
      <c r="E4" s="475"/>
      <c r="F4" s="475"/>
      <c r="G4" s="475"/>
      <c r="H4" s="475"/>
      <c r="I4" s="187"/>
    </row>
    <row r="5" spans="1:9" s="186" customFormat="1" ht="15.75" customHeight="1">
      <c r="A5" s="244"/>
      <c r="B5" s="244"/>
      <c r="C5" s="244"/>
      <c r="D5" s="244"/>
      <c r="E5" s="245"/>
      <c r="F5" s="245"/>
      <c r="G5" s="245"/>
      <c r="H5" s="245"/>
      <c r="I5" s="187"/>
    </row>
    <row r="6" spans="1:8" ht="18">
      <c r="A6" s="265" t="s">
        <v>111</v>
      </c>
      <c r="B6" s="178"/>
      <c r="C6" s="190"/>
      <c r="D6" s="259"/>
      <c r="E6" s="259"/>
      <c r="F6" s="259"/>
      <c r="G6" s="260"/>
      <c r="H6" s="261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25"/>
      <c r="H7" s="426"/>
    </row>
    <row r="8" spans="1:8" ht="6" customHeight="1" thickBot="1">
      <c r="A8" s="179"/>
      <c r="B8" s="179"/>
      <c r="C8" s="179"/>
      <c r="D8" s="188"/>
      <c r="E8" s="189"/>
      <c r="F8" s="189"/>
      <c r="G8" s="427"/>
      <c r="H8" s="427"/>
    </row>
    <row r="9" spans="1:8" ht="18.75" customHeight="1">
      <c r="A9" s="30" t="s">
        <v>28</v>
      </c>
      <c r="B9" s="442"/>
      <c r="C9" s="443"/>
      <c r="D9" s="443"/>
      <c r="E9" s="443"/>
      <c r="F9" s="443"/>
      <c r="G9" s="443"/>
      <c r="H9" s="444"/>
    </row>
    <row r="10" spans="1:8" ht="18" customHeight="1">
      <c r="A10" s="31" t="s">
        <v>3</v>
      </c>
      <c r="B10" s="445"/>
      <c r="C10" s="445"/>
      <c r="D10" s="445"/>
      <c r="E10" s="445"/>
      <c r="F10" s="445"/>
      <c r="G10" s="445"/>
      <c r="H10" s="446"/>
    </row>
    <row r="11" spans="1:8" ht="18" customHeight="1">
      <c r="A11" s="31" t="s">
        <v>29</v>
      </c>
      <c r="B11" s="393"/>
      <c r="C11" s="394"/>
      <c r="D11" s="397" t="s">
        <v>112</v>
      </c>
      <c r="E11" s="397"/>
      <c r="F11" s="397"/>
      <c r="G11" s="397"/>
      <c r="H11" s="398"/>
    </row>
    <row r="12" spans="1:8" ht="18" customHeight="1" thickBot="1">
      <c r="A12" s="32" t="s">
        <v>30</v>
      </c>
      <c r="B12" s="395"/>
      <c r="C12" s="396"/>
      <c r="D12" s="399"/>
      <c r="E12" s="399"/>
      <c r="F12" s="399"/>
      <c r="G12" s="399"/>
      <c r="H12" s="400"/>
    </row>
    <row r="13" ht="8.25" customHeight="1" thickBot="1"/>
    <row r="14" spans="1:8" ht="20.25" customHeight="1">
      <c r="A14" s="436" t="s">
        <v>38</v>
      </c>
      <c r="B14" s="437"/>
      <c r="C14" s="437"/>
      <c r="D14" s="437"/>
      <c r="E14" s="438"/>
      <c r="F14" s="439" t="s">
        <v>39</v>
      </c>
      <c r="G14" s="440"/>
      <c r="H14" s="441"/>
    </row>
    <row r="15" spans="1:8" ht="18" customHeight="1">
      <c r="A15" s="430" t="s">
        <v>51</v>
      </c>
      <c r="B15" s="433" t="s">
        <v>0</v>
      </c>
      <c r="C15" s="433" t="s">
        <v>31</v>
      </c>
      <c r="D15" s="433" t="s">
        <v>1</v>
      </c>
      <c r="E15" s="478" t="s">
        <v>2</v>
      </c>
      <c r="F15" s="464" t="s">
        <v>61</v>
      </c>
      <c r="G15" s="401" t="s">
        <v>102</v>
      </c>
      <c r="H15" s="456" t="s">
        <v>2</v>
      </c>
    </row>
    <row r="16" spans="1:8" ht="17.25" customHeight="1">
      <c r="A16" s="431"/>
      <c r="B16" s="434"/>
      <c r="C16" s="434"/>
      <c r="D16" s="434"/>
      <c r="E16" s="479"/>
      <c r="F16" s="465"/>
      <c r="G16" s="402"/>
      <c r="H16" s="457"/>
    </row>
    <row r="17" spans="1:9" s="1" customFormat="1" ht="47.25" customHeight="1" thickBot="1">
      <c r="A17" s="432"/>
      <c r="B17" s="435"/>
      <c r="C17" s="435"/>
      <c r="D17" s="435"/>
      <c r="E17" s="480"/>
      <c r="F17" s="466"/>
      <c r="G17" s="403"/>
      <c r="H17" s="458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10" t="s">
        <v>96</v>
      </c>
      <c r="B19" s="411"/>
      <c r="C19" s="411"/>
      <c r="D19" s="412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94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ht="12.75">
      <c r="A24" s="124" t="s">
        <v>113</v>
      </c>
      <c r="B24" s="125"/>
      <c r="C24" s="9"/>
      <c r="D24" s="126"/>
      <c r="E24" s="116">
        <f>SUM(E20:E23)*0.8%</f>
        <v>0</v>
      </c>
      <c r="F24" s="127">
        <f>SUM(F20:F23)*0.8%</f>
        <v>0</v>
      </c>
      <c r="G24" s="128">
        <f>SUM(G20:G23)*0.8%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95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59" t="s">
        <v>97</v>
      </c>
      <c r="B26" s="460"/>
      <c r="C26" s="460"/>
      <c r="D26" s="461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10" t="s">
        <v>98</v>
      </c>
      <c r="B33" s="462"/>
      <c r="C33" s="462"/>
      <c r="D33" s="463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2.7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2.7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2.7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2.7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3.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10" t="s">
        <v>114</v>
      </c>
      <c r="B40" s="428"/>
      <c r="C40" s="428"/>
      <c r="D40" s="429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2.7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2.7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3.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07" t="s">
        <v>63</v>
      </c>
      <c r="B45" s="408"/>
      <c r="C45" s="408"/>
      <c r="D45" s="409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67" t="s">
        <v>64</v>
      </c>
      <c r="B46" s="468"/>
      <c r="C46" s="468"/>
      <c r="D46" s="469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04" t="s">
        <v>34</v>
      </c>
      <c r="B47" s="405"/>
      <c r="C47" s="405"/>
      <c r="D47" s="406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447" t="s">
        <v>58</v>
      </c>
      <c r="B48" s="448"/>
      <c r="C48" s="448"/>
      <c r="D48" s="449"/>
      <c r="E48" s="450"/>
      <c r="F48" s="451"/>
      <c r="G48" s="452"/>
      <c r="H48" s="16"/>
      <c r="I48" s="22"/>
    </row>
    <row r="49" spans="1:9" s="2" customFormat="1" ht="27" customHeight="1" hidden="1">
      <c r="A49" s="420" t="s">
        <v>59</v>
      </c>
      <c r="B49" s="421"/>
      <c r="C49" s="421"/>
      <c r="D49" s="422"/>
      <c r="E49" s="453"/>
      <c r="F49" s="454"/>
      <c r="G49" s="455"/>
      <c r="H49" s="16"/>
      <c r="I49" s="22"/>
    </row>
    <row r="50" spans="1:9" s="2" customFormat="1" ht="24" customHeight="1" thickBot="1">
      <c r="A50" s="417" t="s">
        <v>35</v>
      </c>
      <c r="B50" s="418"/>
      <c r="C50" s="418"/>
      <c r="D50" s="418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23" t="s">
        <v>6</v>
      </c>
      <c r="B52" s="423"/>
      <c r="C52" s="423"/>
      <c r="D52" s="423"/>
      <c r="E52" s="182"/>
      <c r="F52" s="182"/>
      <c r="G52" s="182"/>
      <c r="H52" s="183"/>
      <c r="I52" s="181"/>
    </row>
    <row r="53" spans="1:9" s="180" customFormat="1" ht="10.5" customHeight="1">
      <c r="A53" s="416" t="s">
        <v>4</v>
      </c>
      <c r="B53" s="416"/>
      <c r="C53" s="416"/>
      <c r="D53" s="416"/>
      <c r="E53" s="184" t="str">
        <f>IF(E47=H47,"JAH"," ")</f>
        <v>JAH</v>
      </c>
      <c r="F53" s="419" t="str">
        <f>IF(E47=H47," ","EI")</f>
        <v> </v>
      </c>
      <c r="G53" s="419"/>
      <c r="H53" s="419"/>
      <c r="I53" s="181"/>
    </row>
    <row r="54" spans="1:9" s="180" customFormat="1" ht="10.5" customHeight="1">
      <c r="A54" s="416" t="s">
        <v>65</v>
      </c>
      <c r="B54" s="416"/>
      <c r="C54" s="416"/>
      <c r="D54" s="416"/>
      <c r="E54" s="184" t="e">
        <f>IF(F50&lt;=90%,"JAH"," ")</f>
        <v>#DIV/0!</v>
      </c>
      <c r="F54" s="424" t="e">
        <f>IF(F50&gt;90%,"EI,  KOP toetus on suurem kui 90% projekti eelarvest"," ")</f>
        <v>#DIV/0!</v>
      </c>
      <c r="G54" s="424"/>
      <c r="H54" s="424"/>
      <c r="I54" s="181"/>
    </row>
    <row r="55" spans="1:9" s="180" customFormat="1" ht="10.5" customHeight="1">
      <c r="A55" s="416" t="s">
        <v>66</v>
      </c>
      <c r="B55" s="416"/>
      <c r="C55" s="416"/>
      <c r="D55" s="416"/>
      <c r="E55" s="184" t="e">
        <f>IF(F46&lt;=10%,"JAH"," ")</f>
        <v>#DIV/0!</v>
      </c>
      <c r="F55" s="424" t="e">
        <f>IF(F46&lt;=10%," ","EI, üldkulud ületavad 10% KOP kogutoetusest")</f>
        <v>#DIV/0!</v>
      </c>
      <c r="G55" s="424"/>
      <c r="H55" s="424"/>
      <c r="I55" s="181"/>
    </row>
    <row r="56" spans="1:9" s="180" customFormat="1" ht="10.5" customHeight="1">
      <c r="A56" s="416" t="s">
        <v>49</v>
      </c>
      <c r="B56" s="416"/>
      <c r="C56" s="416"/>
      <c r="D56" s="416"/>
      <c r="E56" s="184" t="e">
        <f>IF(G50&gt;=5%,"JAH","")</f>
        <v>#DIV/0!</v>
      </c>
      <c r="F56" s="415" t="e">
        <f>IF(G50&gt;=5%," ","EI, rahaline osa on alla 5% projekti eelarvest")</f>
        <v>#DIV/0!</v>
      </c>
      <c r="G56" s="415"/>
      <c r="H56" s="415"/>
      <c r="I56" s="181"/>
    </row>
    <row r="57" spans="1:9" s="180" customFormat="1" ht="10.5" customHeight="1">
      <c r="A57" s="416" t="s">
        <v>67</v>
      </c>
      <c r="B57" s="416"/>
      <c r="C57" s="416"/>
      <c r="D57" s="416"/>
      <c r="E57" s="184" t="str">
        <f>IF((F47&lt;=B58),"JAH"," ")</f>
        <v>JAH</v>
      </c>
      <c r="F57" s="419" t="str">
        <f>IF(OR(F47&gt;B58),"EI, toetuse summa ei vasta tingimustele"," ")</f>
        <v> </v>
      </c>
      <c r="G57" s="419"/>
      <c r="H57" s="419"/>
      <c r="I57" s="181"/>
    </row>
    <row r="58" spans="1:9" s="24" customFormat="1" ht="10.5" customHeight="1">
      <c r="A58" s="237" t="s">
        <v>36</v>
      </c>
      <c r="B58" s="414">
        <v>2000</v>
      </c>
      <c r="C58" s="414"/>
      <c r="D58" s="414"/>
      <c r="E58" s="182"/>
      <c r="F58" s="182"/>
      <c r="G58" s="182"/>
      <c r="H58" s="183"/>
      <c r="I58" s="20"/>
    </row>
    <row r="59" spans="1:9" s="24" customFormat="1" ht="12.75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4" ht="12.75">
      <c r="A60" s="413"/>
      <c r="B60" s="413"/>
      <c r="C60" s="413"/>
      <c r="D60" s="413"/>
    </row>
    <row r="61" spans="1:8" ht="21.75" customHeight="1">
      <c r="A61" s="471"/>
      <c r="B61" s="471"/>
      <c r="C61" s="471"/>
      <c r="E61" s="472"/>
      <c r="F61" s="473"/>
      <c r="G61" s="473"/>
      <c r="H61" s="473"/>
    </row>
  </sheetData>
  <sheetProtection password="CA1D" sheet="1"/>
  <mergeCells count="51"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9:D49"/>
    <mergeCell ref="A52:D52"/>
    <mergeCell ref="A53:D53"/>
    <mergeCell ref="A55:D55"/>
    <mergeCell ref="F55:H55"/>
    <mergeCell ref="F54:H54"/>
    <mergeCell ref="A60:D60"/>
    <mergeCell ref="B58:D58"/>
    <mergeCell ref="F56:H56"/>
    <mergeCell ref="A54:D54"/>
    <mergeCell ref="A50:D50"/>
    <mergeCell ref="A57:D57"/>
    <mergeCell ref="F57:H57"/>
    <mergeCell ref="A56:D56"/>
    <mergeCell ref="B11:C11"/>
    <mergeCell ref="B12:C12"/>
    <mergeCell ref="D11:H12"/>
    <mergeCell ref="G15:G17"/>
    <mergeCell ref="A47:D47"/>
    <mergeCell ref="A45:D45"/>
    <mergeCell ref="A19:D19"/>
  </mergeCells>
  <conditionalFormatting sqref="F45">
    <cfRule type="cellIs" priority="3" dxfId="1" operator="lessThanOrEqual" stopIfTrue="1">
      <formula>$F$47*10%</formula>
    </cfRule>
    <cfRule type="cellIs" priority="4" dxfId="0" operator="greaterThan" stopIfTrue="1">
      <formula>$F$47*10%</formula>
    </cfRule>
  </conditionalFormatting>
  <conditionalFormatting sqref="F45">
    <cfRule type="cellIs" priority="1" dxfId="1" operator="lessThanOrEqual" stopIfTrue="1">
      <formula>$F$47*10%</formula>
    </cfRule>
    <cfRule type="cellIs" priority="2" dxfId="0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.140625" style="232" customWidth="1"/>
    <col min="2" max="2" width="82.8515625" style="236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26" t="s">
        <v>37</v>
      </c>
      <c r="B1" s="236"/>
      <c r="C1" s="227"/>
    </row>
    <row r="2" spans="1:3" s="35" customFormat="1" ht="12.75" customHeight="1">
      <c r="A2" s="248"/>
      <c r="B2" s="236"/>
      <c r="C2" s="227"/>
    </row>
    <row r="3" spans="1:3" s="35" customFormat="1" ht="50.25" customHeight="1">
      <c r="A3" s="249">
        <v>1</v>
      </c>
      <c r="B3" s="229" t="s">
        <v>88</v>
      </c>
      <c r="C3" s="227"/>
    </row>
    <row r="4" spans="1:3" s="35" customFormat="1" ht="27" customHeight="1">
      <c r="A4" s="249">
        <v>2</v>
      </c>
      <c r="B4" s="229" t="s">
        <v>68</v>
      </c>
      <c r="C4" s="227"/>
    </row>
    <row r="5" spans="1:3" s="35" customFormat="1" ht="27" customHeight="1">
      <c r="A5" s="249">
        <v>3</v>
      </c>
      <c r="B5" s="229" t="s">
        <v>84</v>
      </c>
      <c r="C5" s="227"/>
    </row>
    <row r="6" spans="1:3" s="35" customFormat="1" ht="29.25" customHeight="1">
      <c r="A6" s="249">
        <v>4</v>
      </c>
      <c r="B6" s="229" t="s">
        <v>89</v>
      </c>
      <c r="C6" s="227"/>
    </row>
    <row r="7" spans="1:3" s="35" customFormat="1" ht="42.75" customHeight="1">
      <c r="A7" s="249">
        <v>5</v>
      </c>
      <c r="B7" s="230" t="s">
        <v>85</v>
      </c>
      <c r="C7" s="227"/>
    </row>
    <row r="8" spans="1:3" s="35" customFormat="1" ht="27.75" customHeight="1">
      <c r="A8" s="249">
        <v>6</v>
      </c>
      <c r="B8" s="230" t="s">
        <v>90</v>
      </c>
      <c r="C8" s="227"/>
    </row>
    <row r="9" spans="1:3" s="35" customFormat="1" ht="21.75" customHeight="1">
      <c r="A9" s="249">
        <v>7</v>
      </c>
      <c r="B9" s="230" t="s">
        <v>91</v>
      </c>
      <c r="C9" s="227"/>
    </row>
    <row r="10" spans="1:3" s="35" customFormat="1" ht="52.5" customHeight="1">
      <c r="A10" s="249">
        <v>8</v>
      </c>
      <c r="B10" s="229" t="s">
        <v>104</v>
      </c>
      <c r="C10" s="227"/>
    </row>
    <row r="11" spans="1:3" s="35" customFormat="1" ht="34.5" customHeight="1">
      <c r="A11" s="249">
        <v>9</v>
      </c>
      <c r="B11" s="229" t="s">
        <v>107</v>
      </c>
      <c r="C11" s="227"/>
    </row>
    <row r="12" spans="1:3" s="35" customFormat="1" ht="34.5" customHeight="1">
      <c r="A12" s="249">
        <v>10</v>
      </c>
      <c r="B12" s="229" t="s">
        <v>87</v>
      </c>
      <c r="C12" s="227"/>
    </row>
    <row r="13" spans="1:3" s="35" customFormat="1" ht="51" customHeight="1">
      <c r="A13" s="249">
        <v>11</v>
      </c>
      <c r="B13" s="229" t="s">
        <v>108</v>
      </c>
      <c r="C13" s="227"/>
    </row>
    <row r="14" spans="1:2" s="35" customFormat="1" ht="28.5" customHeight="1">
      <c r="A14" s="249">
        <v>12</v>
      </c>
      <c r="B14" s="230" t="s">
        <v>93</v>
      </c>
    </row>
    <row r="15" spans="1:2" s="35" customFormat="1" ht="33.75" customHeight="1">
      <c r="A15" s="249">
        <v>13</v>
      </c>
      <c r="B15" s="230" t="s">
        <v>86</v>
      </c>
    </row>
    <row r="16" spans="1:2" s="35" customFormat="1" ht="33.75" customHeight="1">
      <c r="A16" s="249">
        <v>14</v>
      </c>
      <c r="B16" s="229" t="s">
        <v>92</v>
      </c>
    </row>
    <row r="17" spans="1:2" s="35" customFormat="1" ht="48.75" customHeight="1">
      <c r="A17" s="249">
        <v>15</v>
      </c>
      <c r="B17" s="229" t="s">
        <v>109</v>
      </c>
    </row>
    <row r="18" spans="1:2" s="35" customFormat="1" ht="15.75" customHeight="1">
      <c r="A18" s="228"/>
      <c r="B18" s="231"/>
    </row>
    <row r="19" spans="1:2" s="35" customFormat="1" ht="15.75" customHeight="1">
      <c r="A19" s="228"/>
      <c r="B19" s="231"/>
    </row>
    <row r="20" spans="1:2" s="35" customFormat="1" ht="15.75" customHeight="1">
      <c r="A20" s="228"/>
      <c r="B20" s="231"/>
    </row>
    <row r="21" spans="1:2" s="35" customFormat="1" ht="28.5" customHeight="1">
      <c r="A21" s="228"/>
      <c r="B21" s="230"/>
    </row>
    <row r="22" spans="1:2" s="35" customFormat="1" ht="28.5" customHeight="1">
      <c r="A22" s="228"/>
      <c r="B22" s="230"/>
    </row>
    <row r="23" spans="1:2" s="35" customFormat="1" ht="55.5" customHeight="1">
      <c r="A23" s="228"/>
      <c r="B23" s="229"/>
    </row>
    <row r="24" spans="1:2" s="35" customFormat="1" ht="57" customHeight="1">
      <c r="A24" s="228"/>
      <c r="B24" s="229"/>
    </row>
    <row r="25" spans="1:2" s="35" customFormat="1" ht="29.25" customHeight="1">
      <c r="A25" s="228"/>
      <c r="B25" s="230"/>
    </row>
    <row r="26" spans="1:2" s="35" customFormat="1" ht="33.75" customHeight="1">
      <c r="A26" s="228"/>
      <c r="B26" s="230"/>
    </row>
    <row r="27" s="35" customFormat="1" ht="30.75" customHeight="1">
      <c r="A27" s="228"/>
    </row>
    <row r="28" spans="1:2" s="35" customFormat="1" ht="42.75" customHeight="1">
      <c r="A28" s="228"/>
      <c r="B28" s="230"/>
    </row>
    <row r="29" spans="1:2" s="35" customFormat="1" ht="40.5" customHeight="1">
      <c r="A29" s="228"/>
      <c r="B29" s="229"/>
    </row>
    <row r="30" spans="1:2" s="35" customFormat="1" ht="54" customHeight="1">
      <c r="A30" s="228"/>
      <c r="B30" s="230"/>
    </row>
    <row r="31" spans="1:2" s="35" customFormat="1" ht="54" customHeight="1">
      <c r="A31" s="228"/>
      <c r="B31" s="230"/>
    </row>
    <row r="32" spans="1:2" s="35" customFormat="1" ht="24" customHeight="1">
      <c r="A32" s="232"/>
      <c r="B32" s="230"/>
    </row>
    <row r="33" spans="1:2" s="35" customFormat="1" ht="43.5" customHeight="1">
      <c r="A33" s="232"/>
      <c r="B33" s="233"/>
    </row>
    <row r="34" spans="1:2" s="35" customFormat="1" ht="12.75">
      <c r="A34" s="232"/>
      <c r="B34" s="234"/>
    </row>
    <row r="35" spans="1:2" s="35" customFormat="1" ht="12.75">
      <c r="A35" s="232"/>
      <c r="B35" s="230"/>
    </row>
    <row r="36" spans="1:2" s="35" customFormat="1" ht="17.25" customHeight="1">
      <c r="A36" s="232"/>
      <c r="B36" s="235"/>
    </row>
    <row r="37" spans="1:2" s="35" customFormat="1" ht="17.25" customHeight="1">
      <c r="A37" s="232"/>
      <c r="B37" s="230"/>
    </row>
    <row r="38" spans="1:2" s="35" customFormat="1" ht="12.75">
      <c r="A38" s="232"/>
      <c r="B38" s="236"/>
    </row>
    <row r="39" spans="1:2" s="35" customFormat="1" ht="12.75">
      <c r="A39" s="232"/>
      <c r="B39" s="236"/>
    </row>
    <row r="40" s="35" customFormat="1" ht="58.5" customHeight="1">
      <c r="A40" s="232"/>
    </row>
    <row r="41" spans="1:2" s="35" customFormat="1" ht="24.75" customHeight="1">
      <c r="A41" s="232"/>
      <c r="B41" s="236"/>
    </row>
    <row r="42" spans="1:2" s="35" customFormat="1" ht="12.75">
      <c r="A42" s="232"/>
      <c r="B42" s="236"/>
    </row>
    <row r="43" spans="1:2" s="35" customFormat="1" ht="30" customHeight="1">
      <c r="A43" s="232"/>
      <c r="B43" s="236"/>
    </row>
    <row r="44" spans="1:2" s="35" customFormat="1" ht="12.75">
      <c r="A44" s="232"/>
      <c r="B44" s="236"/>
    </row>
    <row r="45" spans="1:2" s="35" customFormat="1" ht="31.5" customHeight="1">
      <c r="A45" s="232"/>
      <c r="B45" s="229"/>
    </row>
    <row r="46" spans="1:2" s="35" customFormat="1" ht="12.75">
      <c r="A46" s="232"/>
      <c r="B46" s="236"/>
    </row>
    <row r="47" spans="1:2" s="35" customFormat="1" ht="12.75">
      <c r="A47" s="232"/>
      <c r="B47" s="229"/>
    </row>
    <row r="48" spans="1:2" s="35" customFormat="1" ht="12.75">
      <c r="A48" s="232"/>
      <c r="B48" s="236"/>
    </row>
    <row r="49" spans="1:2" s="35" customFormat="1" ht="12.75">
      <c r="A49" s="232"/>
      <c r="B49" s="236"/>
    </row>
    <row r="50" spans="1:2" s="35" customFormat="1" ht="12.75">
      <c r="A50" s="232"/>
      <c r="B50" s="236"/>
    </row>
    <row r="51" spans="1:2" s="35" customFormat="1" ht="12.75">
      <c r="A51" s="232"/>
      <c r="B51" s="236"/>
    </row>
    <row r="52" spans="1:2" s="35" customFormat="1" ht="12.75">
      <c r="A52" s="232"/>
      <c r="B52" s="236"/>
    </row>
    <row r="53" spans="1:2" s="35" customFormat="1" ht="12.75">
      <c r="A53" s="232"/>
      <c r="B53" s="236"/>
    </row>
    <row r="54" spans="1:2" s="35" customFormat="1" ht="12.75">
      <c r="A54" s="232"/>
      <c r="B54" s="236"/>
    </row>
    <row r="55" spans="1:2" s="35" customFormat="1" ht="12.75">
      <c r="A55" s="232"/>
      <c r="B55" s="236"/>
    </row>
    <row r="56" spans="1:2" s="35" customFormat="1" ht="12.75">
      <c r="A56" s="232"/>
      <c r="B56" s="236"/>
    </row>
    <row r="57" spans="1:2" s="35" customFormat="1" ht="12.75">
      <c r="A57" s="232"/>
      <c r="B57" s="236"/>
    </row>
    <row r="58" spans="1:2" s="35" customFormat="1" ht="12.75">
      <c r="A58" s="232"/>
      <c r="B58" s="236"/>
    </row>
    <row r="59" spans="1:2" s="35" customFormat="1" ht="12.75">
      <c r="A59" s="232"/>
      <c r="B59" s="236"/>
    </row>
    <row r="60" spans="1:2" s="35" customFormat="1" ht="12.75">
      <c r="A60" s="232"/>
      <c r="B60" s="236"/>
    </row>
    <row r="61" spans="1:2" s="35" customFormat="1" ht="12.75">
      <c r="A61" s="232"/>
      <c r="B61" s="236"/>
    </row>
    <row r="62" spans="1:2" s="35" customFormat="1" ht="12.75">
      <c r="A62" s="232"/>
      <c r="B62" s="236"/>
    </row>
    <row r="63" spans="1:2" s="35" customFormat="1" ht="12.75">
      <c r="A63" s="232"/>
      <c r="B63" s="236"/>
    </row>
    <row r="64" spans="1:2" s="35" customFormat="1" ht="12.75">
      <c r="A64" s="232"/>
      <c r="B64" s="236"/>
    </row>
    <row r="65" spans="1:2" s="35" customFormat="1" ht="12.75">
      <c r="A65" s="232"/>
      <c r="B65" s="236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Marek Kuusk</cp:lastModifiedBy>
  <cp:lastPrinted>2015-02-05T11:49:25Z</cp:lastPrinted>
  <dcterms:created xsi:type="dcterms:W3CDTF">2008-04-13T08:03:52Z</dcterms:created>
  <dcterms:modified xsi:type="dcterms:W3CDTF">2015-12-15T08:19:48Z</dcterms:modified>
  <cp:category/>
  <cp:version/>
  <cp:contentType/>
  <cp:contentStatus/>
</cp:coreProperties>
</file>