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ek Kuusk\Documents\TAOTLUSVOORUD\KOP 2016\Sügisvoor\Vormid\Aruande vormid\"/>
    </mc:Choice>
  </mc:AlternateContent>
  <bookViews>
    <workbookView xWindow="0" yWindow="0" windowWidth="28800" windowHeight="12135" tabRatio="905" activeTab="6"/>
  </bookViews>
  <sheets>
    <sheet name="1. Tööjõukulud" sheetId="6" r:id="rId1"/>
    <sheet name="2. Üritused" sheetId="7" r:id="rId2"/>
    <sheet name="3. Teenused, tooted,teavitus" sheetId="8" r:id="rId3"/>
    <sheet name="4. Soetamise kulud" sheetId="9" r:id="rId4"/>
    <sheet name="5. Üldkulud" sheetId="16" r:id="rId5"/>
    <sheet name="KOOND" sheetId="17" r:id="rId6"/>
    <sheet name="Eelarve" sheetId="1" r:id="rId7"/>
    <sheet name="Juhised" sheetId="18" r:id="rId8"/>
  </sheets>
  <definedNames>
    <definedName name="Prindiala" localSheetId="6">Eelarve!$A$6:$H$58</definedName>
    <definedName name="Prinditiitlid" localSheetId="0">'1. Tööjõukulud'!$6:$8</definedName>
    <definedName name="Prinditiitlid" localSheetId="1">'2. Üritused'!$6:$8</definedName>
    <definedName name="Prinditiitlid" localSheetId="2">'3. Teenused, tooted,teavitus'!$6:$8</definedName>
    <definedName name="Prinditiitlid" localSheetId="3">'4. Soetamise kulud'!$6:$8</definedName>
    <definedName name="Prinditiitlid" localSheetId="4">'5. Üldkulud'!$6:$8</definedName>
    <definedName name="Prinditiitlid" localSheetId="6">Eelarve!$14:$17</definedName>
  </definedNames>
  <calcPr calcId="152511" fullCalcOnLoad="1"/>
</workbook>
</file>

<file path=xl/calcChain.xml><?xml version="1.0" encoding="utf-8"?>
<calcChain xmlns="http://schemas.openxmlformats.org/spreadsheetml/2006/main">
  <c r="G24" i="1" l="1"/>
  <c r="D69" i="6"/>
  <c r="F24" i="1"/>
  <c r="E24" i="1"/>
  <c r="H5" i="17"/>
  <c r="H4" i="17"/>
  <c r="K9" i="7"/>
  <c r="D54" i="6"/>
  <c r="C54" i="6"/>
  <c r="A55" i="6"/>
  <c r="A70" i="6"/>
  <c r="C84" i="6"/>
  <c r="A85" i="6"/>
  <c r="D86" i="6"/>
  <c r="C86" i="6"/>
  <c r="H27" i="1"/>
  <c r="H20" i="1"/>
  <c r="E32" i="1"/>
  <c r="B80" i="7"/>
  <c r="K80" i="7"/>
  <c r="G25" i="1"/>
  <c r="D84" i="6"/>
  <c r="F25" i="1"/>
  <c r="H24" i="1"/>
  <c r="I24" i="1"/>
  <c r="H23" i="1"/>
  <c r="E23" i="1"/>
  <c r="B54" i="6"/>
  <c r="K54" i="6"/>
  <c r="A10" i="16"/>
  <c r="D11" i="6"/>
  <c r="D4" i="6"/>
  <c r="E11" i="17"/>
  <c r="C11" i="6"/>
  <c r="C9" i="6"/>
  <c r="C26" i="6"/>
  <c r="K2" i="6"/>
  <c r="K2" i="7"/>
  <c r="C33" i="9"/>
  <c r="A79" i="8"/>
  <c r="C78" i="8"/>
  <c r="D78" i="8"/>
  <c r="C11" i="16"/>
  <c r="C4" i="16"/>
  <c r="D19" i="17"/>
  <c r="F19" i="17"/>
  <c r="H4" i="6"/>
  <c r="D4" i="16"/>
  <c r="G26" i="17"/>
  <c r="A25" i="17"/>
  <c r="A16" i="17"/>
  <c r="H45" i="1"/>
  <c r="E45" i="1"/>
  <c r="B9" i="16"/>
  <c r="H44" i="1"/>
  <c r="E44" i="1"/>
  <c r="H43" i="1"/>
  <c r="E43" i="1"/>
  <c r="B33" i="9"/>
  <c r="K33" i="9"/>
  <c r="H42" i="1"/>
  <c r="H40" i="1"/>
  <c r="E42" i="1"/>
  <c r="B21" i="9"/>
  <c r="K21" i="9"/>
  <c r="H41" i="1"/>
  <c r="E41" i="1"/>
  <c r="G40" i="1"/>
  <c r="D3" i="9"/>
  <c r="F40" i="1"/>
  <c r="C3" i="9"/>
  <c r="H39" i="1"/>
  <c r="E39" i="1"/>
  <c r="H38" i="1"/>
  <c r="I38" i="1"/>
  <c r="E38" i="1"/>
  <c r="B65" i="8"/>
  <c r="H37" i="1"/>
  <c r="E37" i="1"/>
  <c r="B52" i="8"/>
  <c r="K52" i="8"/>
  <c r="H36" i="1"/>
  <c r="E36" i="1"/>
  <c r="B39" i="8"/>
  <c r="K39" i="8"/>
  <c r="H35" i="1"/>
  <c r="E35" i="1"/>
  <c r="B24" i="8"/>
  <c r="K24" i="8"/>
  <c r="H34" i="1"/>
  <c r="I34" i="1"/>
  <c r="E34" i="1"/>
  <c r="G33" i="1"/>
  <c r="D3" i="8"/>
  <c r="F33" i="1"/>
  <c r="C3" i="8"/>
  <c r="C5" i="8"/>
  <c r="H32" i="1"/>
  <c r="H31" i="1"/>
  <c r="E31" i="1"/>
  <c r="B67" i="7"/>
  <c r="K67" i="7"/>
  <c r="H30" i="1"/>
  <c r="I30" i="1"/>
  <c r="E30" i="1"/>
  <c r="B54" i="7"/>
  <c r="K54" i="7"/>
  <c r="H29" i="1"/>
  <c r="E29" i="1"/>
  <c r="B39" i="7"/>
  <c r="K39" i="7"/>
  <c r="H28" i="1"/>
  <c r="E28" i="1"/>
  <c r="B24" i="7"/>
  <c r="K24" i="7"/>
  <c r="E27" i="1"/>
  <c r="B9" i="7"/>
  <c r="G26" i="1"/>
  <c r="D3" i="7"/>
  <c r="D5" i="7"/>
  <c r="F26" i="1"/>
  <c r="C3" i="7"/>
  <c r="H22" i="1"/>
  <c r="E22" i="1"/>
  <c r="B39" i="6"/>
  <c r="K39" i="6"/>
  <c r="H21" i="1"/>
  <c r="I21" i="1"/>
  <c r="E21" i="1"/>
  <c r="B24" i="6"/>
  <c r="E20" i="1"/>
  <c r="D71" i="6"/>
  <c r="C71" i="6"/>
  <c r="D1" i="9"/>
  <c r="D1" i="8"/>
  <c r="D1" i="7"/>
  <c r="B1" i="6"/>
  <c r="D2" i="16"/>
  <c r="H2" i="9"/>
  <c r="H2" i="8"/>
  <c r="H2" i="7"/>
  <c r="D3" i="17"/>
  <c r="B4" i="17"/>
  <c r="A14" i="17"/>
  <c r="A12" i="17"/>
  <c r="A10" i="17"/>
  <c r="C9" i="16"/>
  <c r="C3" i="16"/>
  <c r="C45" i="9"/>
  <c r="D45" i="9"/>
  <c r="A46" i="9"/>
  <c r="D33" i="9"/>
  <c r="A34" i="9"/>
  <c r="C21" i="9"/>
  <c r="D21" i="9"/>
  <c r="A22" i="9"/>
  <c r="C9" i="9"/>
  <c r="D9" i="9"/>
  <c r="A10" i="9"/>
  <c r="D47" i="9"/>
  <c r="C47" i="9"/>
  <c r="D35" i="9"/>
  <c r="C35" i="9"/>
  <c r="D23" i="9"/>
  <c r="C23" i="9"/>
  <c r="D11" i="9"/>
  <c r="D4" i="9"/>
  <c r="E17" i="17"/>
  <c r="C11" i="9"/>
  <c r="C4" i="9"/>
  <c r="C65" i="8"/>
  <c r="D65" i="8"/>
  <c r="A66" i="8"/>
  <c r="C52" i="8"/>
  <c r="D52" i="8"/>
  <c r="A53" i="8"/>
  <c r="C39" i="8"/>
  <c r="D39" i="8"/>
  <c r="A40" i="8"/>
  <c r="C24" i="8"/>
  <c r="D24" i="8"/>
  <c r="A25" i="8"/>
  <c r="C9" i="8"/>
  <c r="D9" i="8"/>
  <c r="A10" i="8"/>
  <c r="D80" i="8"/>
  <c r="C80" i="8"/>
  <c r="D67" i="8"/>
  <c r="C67" i="8"/>
  <c r="K65" i="8"/>
  <c r="D54" i="8"/>
  <c r="C54" i="8"/>
  <c r="D41" i="8"/>
  <c r="C41" i="8"/>
  <c r="D26" i="8"/>
  <c r="D4" i="8"/>
  <c r="E15" i="17"/>
  <c r="C26" i="8"/>
  <c r="D11" i="8"/>
  <c r="C11" i="8"/>
  <c r="C4" i="8"/>
  <c r="C80" i="7"/>
  <c r="D80" i="7"/>
  <c r="A81" i="7"/>
  <c r="C67" i="7"/>
  <c r="D67" i="7"/>
  <c r="A68" i="7"/>
  <c r="C54" i="7"/>
  <c r="D54" i="7"/>
  <c r="A55" i="7"/>
  <c r="C39" i="7"/>
  <c r="D39" i="7"/>
  <c r="A40" i="7"/>
  <c r="C24" i="7"/>
  <c r="D24" i="7"/>
  <c r="A25" i="7"/>
  <c r="C9" i="7"/>
  <c r="D9" i="7"/>
  <c r="A10" i="7"/>
  <c r="D82" i="7"/>
  <c r="C82" i="7"/>
  <c r="D69" i="7"/>
  <c r="C69" i="7"/>
  <c r="D56" i="7"/>
  <c r="C56" i="7"/>
  <c r="D41" i="7"/>
  <c r="C41" i="7"/>
  <c r="D26" i="7"/>
  <c r="C26" i="7"/>
  <c r="D11" i="7"/>
  <c r="D4" i="7"/>
  <c r="E13" i="17"/>
  <c r="C11" i="7"/>
  <c r="C4" i="7"/>
  <c r="D56" i="6"/>
  <c r="C56" i="6"/>
  <c r="C39" i="6"/>
  <c r="D39" i="6"/>
  <c r="A40" i="6"/>
  <c r="C24" i="6"/>
  <c r="D24" i="6"/>
  <c r="A25" i="6"/>
  <c r="C41" i="6"/>
  <c r="D41" i="6"/>
  <c r="D26" i="6"/>
  <c r="D9" i="6"/>
  <c r="A10" i="6"/>
  <c r="I32" i="1"/>
  <c r="I41" i="1"/>
  <c r="K24" i="6"/>
  <c r="E26" i="1"/>
  <c r="B3" i="7"/>
  <c r="H4" i="8"/>
  <c r="I39" i="1"/>
  <c r="B69" i="6"/>
  <c r="K69" i="6"/>
  <c r="I22" i="1"/>
  <c r="H4" i="9"/>
  <c r="I35" i="1"/>
  <c r="I36" i="1"/>
  <c r="I37" i="1"/>
  <c r="B78" i="8"/>
  <c r="K78" i="8"/>
  <c r="B3" i="16"/>
  <c r="H4" i="7"/>
  <c r="B45" i="9"/>
  <c r="K45" i="9"/>
  <c r="E25" i="1"/>
  <c r="B84" i="6"/>
  <c r="K84" i="6"/>
  <c r="B9" i="6"/>
  <c r="K9" i="6"/>
  <c r="I27" i="1"/>
  <c r="I31" i="1"/>
  <c r="B9" i="8"/>
  <c r="K9" i="8"/>
  <c r="I43" i="1"/>
  <c r="I20" i="1"/>
  <c r="G19" i="1"/>
  <c r="D3" i="6"/>
  <c r="I28" i="1"/>
  <c r="E2" i="16"/>
  <c r="H25" i="1"/>
  <c r="I25" i="1"/>
  <c r="D14" i="17"/>
  <c r="B9" i="9"/>
  <c r="C4" i="6"/>
  <c r="K9" i="9"/>
  <c r="E9" i="16"/>
  <c r="E4" i="16"/>
  <c r="C5" i="16"/>
  <c r="B5" i="16"/>
  <c r="G47" i="1"/>
  <c r="E40" i="1"/>
  <c r="I40" i="1"/>
  <c r="I42" i="1"/>
  <c r="D5" i="8"/>
  <c r="E14" i="17"/>
  <c r="E16" i="17"/>
  <c r="D5" i="9"/>
  <c r="K4" i="7"/>
  <c r="C12" i="17"/>
  <c r="D15" i="17"/>
  <c r="F15" i="17"/>
  <c r="C5" i="7"/>
  <c r="D12" i="17"/>
  <c r="E21" i="17"/>
  <c r="B5" i="7"/>
  <c r="D13" i="17"/>
  <c r="F13" i="17"/>
  <c r="G12" i="17"/>
  <c r="C5" i="9"/>
  <c r="D16" i="17"/>
  <c r="D11" i="17"/>
  <c r="E19" i="1"/>
  <c r="K2" i="8"/>
  <c r="D18" i="17"/>
  <c r="F19" i="1"/>
  <c r="F47" i="1"/>
  <c r="E33" i="1"/>
  <c r="H26" i="1"/>
  <c r="I26" i="1"/>
  <c r="I44" i="1"/>
  <c r="I45" i="1"/>
  <c r="I29" i="1"/>
  <c r="E12" i="17"/>
  <c r="H33" i="1"/>
  <c r="D17" i="17"/>
  <c r="F17" i="17"/>
  <c r="G16" i="17"/>
  <c r="C69" i="6"/>
  <c r="C18" i="17"/>
  <c r="H18" i="17"/>
  <c r="K2" i="9"/>
  <c r="G18" i="17"/>
  <c r="B3" i="9"/>
  <c r="K4" i="9"/>
  <c r="B3" i="6"/>
  <c r="B5" i="6"/>
  <c r="D21" i="17"/>
  <c r="D23" i="17"/>
  <c r="F11" i="17"/>
  <c r="H12" i="17"/>
  <c r="I33" i="1"/>
  <c r="B3" i="8"/>
  <c r="C16" i="17"/>
  <c r="H16" i="17"/>
  <c r="E47" i="1"/>
  <c r="B5" i="9"/>
  <c r="C10" i="17"/>
  <c r="G10" i="17"/>
  <c r="K4" i="8"/>
  <c r="C14" i="17"/>
  <c r="B5" i="8"/>
  <c r="H14" i="17"/>
  <c r="G14" i="17"/>
  <c r="C20" i="17"/>
  <c r="G21" i="17"/>
  <c r="F21" i="17"/>
  <c r="E24" i="17"/>
  <c r="D5" i="6"/>
  <c r="E10" i="17"/>
  <c r="E20" i="17"/>
  <c r="E22" i="17"/>
  <c r="G50" i="1"/>
  <c r="H19" i="1"/>
  <c r="H47" i="1"/>
  <c r="F53" i="1"/>
  <c r="E57" i="1"/>
  <c r="F46" i="1"/>
  <c r="F57" i="1"/>
  <c r="C3" i="6"/>
  <c r="E56" i="1"/>
  <c r="F56" i="1"/>
  <c r="H10" i="17"/>
  <c r="F50" i="1"/>
  <c r="K4" i="6"/>
  <c r="D24" i="17"/>
  <c r="E53" i="1"/>
  <c r="I19" i="1"/>
  <c r="H50" i="1"/>
  <c r="I47" i="1"/>
  <c r="C5" i="6"/>
  <c r="D10" i="17"/>
  <c r="D20" i="17"/>
  <c r="D22" i="17"/>
  <c r="F55" i="1"/>
  <c r="E55" i="1"/>
  <c r="E54" i="1"/>
  <c r="F54" i="1"/>
</calcChain>
</file>

<file path=xl/comments1.xml><?xml version="1.0" encoding="utf-8"?>
<comments xmlns="http://schemas.openxmlformats.org/spreadsheetml/2006/main">
  <authors>
    <author>Sirle</author>
  </authors>
  <commentList>
    <comment ref="K2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  <comment ref="H4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186"/>
          </rPr>
          <t xml:space="preserve">Võrdleb kui palju on eelarves arvstatud summas kasutamata raha jääk või kui palju on üle kulutuatud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K6" authorId="0" shapeId="0">
      <text>
        <r>
          <rPr>
            <sz val="9"/>
            <color indexed="81"/>
            <rFont val="Tahoma"/>
            <family val="2"/>
            <charset val="186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K6" authorId="0" shapeId="0">
      <text>
        <r>
          <rPr>
            <sz val="9"/>
            <color indexed="81"/>
            <rFont val="Tahoma"/>
            <family val="2"/>
            <charset val="186"/>
          </rPr>
          <t xml:space="preserve">Võrdleb kui palju on eelarves arvstatud summas kasutamata raha jääk või kui palju on üle kulutuatud
</t>
        </r>
      </text>
    </comment>
  </commentList>
</comments>
</file>

<file path=xl/comments4.xml><?xml version="1.0" encoding="utf-8"?>
<comments xmlns="http://schemas.openxmlformats.org/spreadsheetml/2006/main">
  <authors>
    <author>Sirle</author>
  </authors>
  <commentList>
    <comment ref="K6" authorId="0" shapeId="0">
      <text>
        <r>
          <rPr>
            <sz val="9"/>
            <color indexed="81"/>
            <rFont val="Tahoma"/>
            <family val="2"/>
            <charset val="186"/>
          </rPr>
          <t xml:space="preserve">Võrdleb kui palju on eelarves arvstatud summas kasutamata raha jääk või kui palju on üle kulutuatud
</t>
        </r>
      </text>
    </comment>
  </commentList>
</comments>
</file>

<file path=xl/comments5.xml><?xml version="1.0" encoding="utf-8"?>
<comments xmlns="http://schemas.openxmlformats.org/spreadsheetml/2006/main">
  <authors>
    <author>Sirle</author>
    <author xml:space="preserve"> </author>
  </authors>
  <commentList>
    <comment ref="D3" authorId="0" shapeId="0">
      <text>
        <r>
          <rPr>
            <sz val="9"/>
            <color indexed="81"/>
            <rFont val="Tahoma"/>
            <family val="2"/>
            <charset val="186"/>
          </rPr>
          <t xml:space="preserve">Taotleja nimi
 - sisesta eelarve lehel
</t>
        </r>
      </text>
    </comment>
    <comment ref="G10" authorId="1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  <charset val="186"/>
          </rPr>
          <t>Kui kulud ületavad 110% antud kululiigi eelarve summast, siis värvub lahter punaseks
Kui kulud on alla 90% antud kululiigi eelarve summast, siis värvub lahter siniseks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186"/>
          </rPr>
          <t xml:space="preserve">
ehk kui palju on kasutatud antud finantsallika vahendeid
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186"/>
          </rPr>
          <t>sisesta andmed eelarve töölehel!</t>
        </r>
      </text>
    </comment>
  </commentList>
</comments>
</file>

<file path=xl/comments6.xml><?xml version="1.0" encoding="utf-8"?>
<comments xmlns="http://schemas.openxmlformats.org/spreadsheetml/2006/main">
  <authors>
    <author>Sirle</author>
  </authors>
  <commentList>
    <comment ref="A33" authorId="0" shapeId="0">
      <text>
        <r>
          <rPr>
            <sz val="10"/>
            <color indexed="81"/>
            <rFont val="Arial"/>
            <family val="2"/>
            <charset val="186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<sst xmlns="http://schemas.openxmlformats.org/spreadsheetml/2006/main" count="196" uniqueCount="115">
  <si>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</si>
  <si>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</si>
  <si>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</si>
  <si>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</si>
  <si>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</si>
  <si>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</si>
  <si>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</si>
  <si>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</si>
  <si>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</si>
  <si>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</si>
  <si>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</si>
  <si>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</si>
  <si>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</si>
  <si>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</si>
  <si>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Aruande esitamise kuupäev: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</si>
  <si>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</si>
  <si>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</si>
  <si>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</si>
  <si>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</si>
  <si>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</si>
  <si>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</si>
  <si>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</si>
  <si>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</si>
  <si>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</si>
  <si>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</si>
  <si>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</si>
  <si>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</si>
  <si>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</si>
  <si>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</si>
  <si>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</si>
  <si>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</si>
  <si>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</si>
  <si>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</si>
  <si>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 xml:space="preserve">2.1.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</si>
  <si>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</si>
  <si>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</si>
  <si>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</si>
  <si>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</si>
  <si>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</si>
  <si>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</si>
  <si>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</si>
  <si>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Aruanne seisuga:</t>
  </si>
  <si>
    <t>Toetuse saaja esindusõigusliku isiku nimi ja ametinimetus</t>
  </si>
  <si>
    <t>Esitamise kuupäev</t>
  </si>
  <si>
    <t>Esindusõigusliku isiku nimi ja ametinimetus (kes allkirjastab aruande)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</si>
  <si>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</si>
  <si>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</si>
  <si>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</si>
  <si>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</si>
  <si>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</si>
  <si>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</si>
  <si>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</si>
  <si>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</si>
  <si>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</si>
  <si>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3.3.</t>
  </si>
  <si>
    <t>3.4.</t>
  </si>
  <si>
    <t>3.5.</t>
  </si>
  <si>
    <t>3.6.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</si>
  <si>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</si>
  <si>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</si>
  <si>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  <charset val="186"/>
      </rPr>
      <t xml:space="preserve"> (taotleja täidab ainult valgeid lahtreid)</t>
    </r>
  </si>
  <si>
    <t>KOP toetus</t>
  </si>
  <si>
    <t>2.3.</t>
  </si>
  <si>
    <r>
      <t xml:space="preserve">5. Ühingu üldkulud </t>
    </r>
    <r>
      <rPr>
        <sz val="10"/>
        <color indexed="12"/>
        <rFont val="Arial"/>
        <family val="2"/>
        <charset val="186"/>
      </rPr>
      <t>(kuni 10% KOP toetuse kogusummast)</t>
    </r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</si>
  <si>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</si>
  <si>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</si>
  <si>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</si>
  <si>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</si>
  <si>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  <charset val="186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  <r>
      <rPr>
        <u/>
        <sz val="10"/>
        <rFont val="Arial"/>
        <family val="2"/>
      </rPr>
      <t/>
    </r>
  </si>
  <si>
    <t>TÄIDA ÄRA kollased lahtrid!</t>
  </si>
  <si>
    <t>Projekti tunnus (objekt,kulukoht) toetuse saaja raamatupidamisdokumentidel, mille abil eristatakse dokumente teistest kuludokumentidest:</t>
  </si>
  <si>
    <t>1. Tööjõukulud (koos maksudega)</t>
  </si>
  <si>
    <t>Projekti tunnus (objekt,kulukoht) toetuse saaja raamatupidamisdokumentidel:</t>
  </si>
  <si>
    <t>Ühingu pangaakontolt tasumise kuupäev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</si>
  <si>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</si>
  <si>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</si>
  <si>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</si>
  <si>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</si>
  <si>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(s.h. töökuu, arvestusalus, ametinimetus jms)</t>
    </r>
  </si>
  <si>
    <t>5. Ühingu üldkulud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</si>
  <si>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(s.h. Milline üritus, ürituse toimumise kuupäev, ürituse sisu)</t>
    </r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</si>
  <si>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(kulu selgitus, millise tegevuse või üritusega on seotud)</t>
    </r>
  </si>
  <si>
    <t>Kuluaruanne koosneb KOOND-lehest, eelarvest ja 5 kulugrupi töölehtedest.</t>
  </si>
  <si>
    <r>
      <rPr>
        <b/>
        <sz val="10"/>
        <rFont val="Arial"/>
        <family val="2"/>
        <charset val="186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</si>
  <si>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r>
      <t xml:space="preserve">Projektiga seotud kulude kohta saate andmed kirjutada </t>
    </r>
    <r>
      <rPr>
        <b/>
        <sz val="10"/>
        <rFont val="Arial"/>
        <family val="2"/>
        <charset val="186"/>
      </rPr>
      <t>viiele töölehele vastavalt kulugruppidele</t>
    </r>
    <r>
      <rPr>
        <sz val="10"/>
        <rFont val="Arial"/>
        <family val="2"/>
      </rPr>
      <t xml:space="preserve"> (alates "1. Tööjõukulud" kuni "5. Üldkulud"). NB! Tööjõukulude töölehel on maksukulude read kõige lõpus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</si>
  <si>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</si>
  <si>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  <charset val="186"/>
      </rPr>
      <t>projektikulud peavad olema tasutud toetuse saaja arvelduskontolt,</t>
    </r>
    <r>
      <rPr>
        <sz val="10"/>
        <rFont val="Arial"/>
        <family val="2"/>
        <charset val="186"/>
      </rPr>
      <t xml:space="preserve"> sularaha arveldused pole abikõlblikud.</t>
    </r>
  </si>
  <si>
    <r>
      <rPr>
        <b/>
        <sz val="10"/>
        <rFont val="Arial"/>
        <family val="2"/>
        <charset val="186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</si>
  <si>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r>
      <rPr>
        <b/>
        <sz val="10"/>
        <rFont val="Arial"/>
        <family val="2"/>
        <charset val="186"/>
      </rPr>
      <t>Eelarve töölehel ülal on abilahtrid</t>
    </r>
    <r>
      <rPr>
        <sz val="10"/>
        <rFont val="Arial"/>
        <family val="2"/>
      </rPr>
      <t>, kuhu tuleb sisestada aruande esitamise kuupäev, projekti tähis ja aruande allkirjastaja nimi ning ametinimetus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</si>
  <si>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</si>
  <si>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</si>
  <si>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rPr>
        <b/>
        <sz val="10"/>
        <rFont val="Arial"/>
        <family val="2"/>
        <charset val="186"/>
      </rPr>
      <t>Toetuse saaja esitab</t>
    </r>
    <r>
      <rPr>
        <sz val="10"/>
        <rFont val="Arial"/>
        <family val="2"/>
        <charset val="186"/>
      </rPr>
      <t xml:space="preserve"> maavalitsusele projekti kuluaruande vastavalt toetuslepingus sätestatule KÜSK poolt kinnitatud vormidel.</t>
    </r>
  </si>
  <si>
    <r>
      <t>Koondtabel "</t>
    </r>
    <r>
      <rPr>
        <b/>
        <sz val="10"/>
        <rFont val="Arial"/>
        <family val="2"/>
        <charset val="186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</si>
  <si>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</si>
  <si>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</si>
  <si>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</si>
  <si>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2. Projekti ürituste elluviimiseks ostetud teenuste ja toodete kulud</t>
  </si>
  <si>
    <t>3. Projekti tegevuste elluviimiseks ostetud teenuste ja toodete kulud, s.h.  info ja teavitustegevusega seotud kulud</t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</si>
  <si>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</si>
  <si>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</si>
  <si>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</si>
  <si>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</si>
  <si>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</si>
  <si>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u/>
        <sz val="10"/>
        <rFont val="Arial"/>
        <family val="2"/>
        <charset val="186"/>
      </rPr>
      <t xml:space="preserve">Lahtris </t>
    </r>
    <r>
      <rPr>
        <b/>
        <u/>
        <sz val="10"/>
        <rFont val="Arial"/>
        <family val="2"/>
        <charset val="186"/>
      </rPr>
      <t>"Tehingu majanduslik sisu"</t>
    </r>
    <r>
      <rPr>
        <u/>
        <sz val="10"/>
        <rFont val="Arial"/>
        <family val="2"/>
        <charset val="186"/>
      </rPr>
      <t xml:space="preserve"> tuleb lahti seletada kulu sisu, </t>
    </r>
    <r>
      <rPr>
        <b/>
        <u/>
        <sz val="10"/>
        <rFont val="Arial"/>
        <family val="2"/>
        <charset val="186"/>
      </rPr>
      <t>seos projekti tegevusega</t>
    </r>
    <r>
      <rPr>
        <u/>
        <sz val="10"/>
        <rFont val="Arial"/>
        <family val="2"/>
        <charset val="186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2014 vastavalt lepingule" või "Ruumide rent 10.06.14 üritusel...")</t>
    </r>
    <r>
      <rPr>
        <sz val="10"/>
        <rFont val="Arial"/>
        <family val="2"/>
      </rPr>
      <t xml:space="preserve">)  </t>
    </r>
  </si>
  <si>
    <t>Ühingu pangakontolt tasumise kuupäev</t>
  </si>
  <si>
    <t>Dok. reg.nr taotleja raamatu-pidamises (täita võimalusel)</t>
  </si>
  <si>
    <r>
      <rPr>
        <b/>
        <sz val="10"/>
        <rFont val="Arial"/>
        <family val="2"/>
        <charset val="186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</si>
  <si>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  <charset val="186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</si>
  <si>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  <charset val="186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</si>
  <si>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Üldkulude osatähtsus kasutatud KOP toetusest</t>
  </si>
  <si>
    <t>1.5. Töötuskindlustusmakse 0,8%</t>
  </si>
  <si>
    <t>4. Projekti elluviimiseks vajalike vahendite ja materjali soetamise kulud</t>
  </si>
  <si>
    <t>KOP 2016 meede 1:  KOGUKONNA ARENG</t>
  </si>
  <si>
    <t>2016.a kevadvooru abikõlblikkuse periood on 01.04.16-01.02.17
2016.a sügisvooru abikõlblikkuse periood on 01.10.16-01.08.17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</si>
  <si>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 xml:space="preserve">(s.h. teenuse täpne nimetus, millise üritusega seoses, ürituse toimumise kuupäev)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</si>
</sst>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_ ;[Red]\-#,##0\ "/>
    <numFmt numFmtId="174" formatCode="0.0%"/>
    <numFmt numFmtId="178" formatCode="#,##0.00_ ;[Red]\-#,##0.00\ "/>
    <numFmt numFmtId="180" formatCode="_-* #,##0.00\ [$EUR]_-;\-* #,##0.00\ [$EUR]_-;_-* &quot;-&quot;??\ [$EUR]_-;_-@_-"/>
    <numFmt numFmtId="184" formatCode="dd\.mm\.yyyy;@"/>
  </numFmts>
  <fonts count="52" x14ac:knownFonts="1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  <charset val="186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i/>
      <sz val="9"/>
      <name val="Arial"/>
      <family val="2"/>
      <charset val="186"/>
    </font>
    <font>
      <b/>
      <sz val="8"/>
      <color indexed="10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color indexed="81"/>
      <name val="Arial"/>
      <family val="2"/>
      <charset val="186"/>
    </font>
    <font>
      <sz val="9"/>
      <name val="Arial"/>
      <family val="2"/>
      <charset val="186"/>
    </font>
    <font>
      <b/>
      <sz val="14"/>
      <name val="Arial"/>
      <family val="2"/>
    </font>
    <font>
      <sz val="8"/>
      <color indexed="81"/>
      <name val="Tahoma"/>
      <family val="2"/>
      <charset val="186"/>
    </font>
    <font>
      <b/>
      <sz val="11"/>
      <name val="Arial"/>
      <family val="2"/>
    </font>
    <font>
      <u/>
      <sz val="12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7111117893"/>
      <name val="Arial"/>
      <family val="2"/>
    </font>
    <font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u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1" fillId="0" borderId="0" applyFont="0" applyFill="0" applyBorder="0" applyAlignment="0" applyProtection="0"/>
  </cellStyleXfs>
  <cellXfs count="48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2" borderId="1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172" fontId="0" fillId="0" borderId="2" xfId="0" applyNumberFormat="1" applyBorder="1" applyAlignment="1">
      <alignment horizontal="center" shrinkToFit="1"/>
    </xf>
    <xf numFmtId="172" fontId="0" fillId="0" borderId="3" xfId="0" applyNumberFormat="1" applyBorder="1" applyAlignment="1">
      <alignment horizontal="center" shrinkToFit="1"/>
    </xf>
    <xf numFmtId="0" fontId="0" fillId="0" borderId="4" xfId="0" applyBorder="1"/>
    <xf numFmtId="0" fontId="0" fillId="0" borderId="5" xfId="0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16" fillId="0" borderId="7" xfId="0" applyNumberFormat="1" applyFont="1" applyFill="1" applyBorder="1" applyAlignment="1">
      <alignment horizontal="center" vertical="center" shrinkToFit="1"/>
    </xf>
    <xf numFmtId="9" fontId="0" fillId="0" borderId="8" xfId="3" applyFont="1" applyFill="1" applyBorder="1" applyAlignment="1">
      <alignment horizontal="center" vertical="center" shrinkToFit="1"/>
    </xf>
    <xf numFmtId="174" fontId="15" fillId="0" borderId="9" xfId="3" applyNumberFormat="1" applyFont="1" applyFill="1" applyBorder="1" applyAlignment="1">
      <alignment horizontal="center" vertical="center" shrinkToFit="1"/>
    </xf>
    <xf numFmtId="174" fontId="15" fillId="0" borderId="10" xfId="3" applyNumberFormat="1" applyFont="1" applyFill="1" applyBorder="1" applyAlignment="1">
      <alignment horizontal="center" vertical="center" shrinkToFit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5" xfId="0" applyNumberFormat="1" applyBorder="1" applyAlignment="1" applyProtection="1">
      <alignment horizontal="center" shrinkToFit="1"/>
      <protection locked="0"/>
    </xf>
    <xf numFmtId="172" fontId="0" fillId="0" borderId="2" xfId="0" applyNumberFormat="1" applyBorder="1" applyAlignment="1" applyProtection="1">
      <alignment horizontal="center" shrinkToFit="1"/>
      <protection locked="0"/>
    </xf>
    <xf numFmtId="172" fontId="0" fillId="0" borderId="3" xfId="0" applyNumberFormat="1" applyBorder="1" applyAlignment="1" applyProtection="1">
      <alignment horizontal="center" shrinkToFit="1"/>
      <protection locked="0"/>
    </xf>
    <xf numFmtId="0" fontId="14" fillId="2" borderId="12" xfId="0" applyFont="1" applyFill="1" applyBorder="1" applyAlignment="1">
      <alignment horizontal="right" indent="3"/>
    </xf>
    <xf numFmtId="0" fontId="14" fillId="2" borderId="13" xfId="0" applyFont="1" applyFill="1" applyBorder="1" applyAlignment="1">
      <alignment horizontal="right" indent="3"/>
    </xf>
    <xf numFmtId="0" fontId="14" fillId="2" borderId="14" xfId="0" applyFont="1" applyFill="1" applyBorder="1" applyAlignment="1">
      <alignment horizontal="right" indent="3"/>
    </xf>
    <xf numFmtId="0" fontId="0" fillId="0" borderId="0" xfId="0" applyFill="1"/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right" vertical="center"/>
    </xf>
    <xf numFmtId="172" fontId="45" fillId="3" borderId="0" xfId="0" applyNumberFormat="1" applyFont="1" applyFill="1" applyBorder="1" applyAlignment="1">
      <alignment horizontal="center" vertical="center"/>
    </xf>
    <xf numFmtId="172" fontId="44" fillId="3" borderId="0" xfId="0" applyNumberFormat="1" applyFont="1" applyFill="1" applyBorder="1" applyAlignment="1">
      <alignment horizontal="center" vertical="center" wrapText="1"/>
    </xf>
    <xf numFmtId="172" fontId="45" fillId="3" borderId="0" xfId="0" applyNumberFormat="1" applyFont="1" applyFill="1" applyBorder="1" applyAlignment="1">
      <alignment horizontal="center" vertical="center" wrapText="1"/>
    </xf>
    <xf numFmtId="0" fontId="44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right" vertical="center" indent="1"/>
    </xf>
    <xf numFmtId="0" fontId="0" fillId="3" borderId="0" xfId="0" applyFill="1" applyAlignment="1">
      <alignment vertical="center" wrapText="1"/>
    </xf>
    <xf numFmtId="0" fontId="0" fillId="3" borderId="15" xfId="0" applyFill="1" applyBorder="1" applyAlignment="1">
      <alignment horizontal="left" indent="1"/>
    </xf>
    <xf numFmtId="0" fontId="6" fillId="3" borderId="0" xfId="0" applyFont="1" applyFill="1"/>
    <xf numFmtId="4" fontId="45" fillId="3" borderId="16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/>
    </xf>
    <xf numFmtId="0" fontId="11" fillId="3" borderId="0" xfId="0" applyFont="1" applyFill="1" applyBorder="1" applyAlignment="1">
      <alignment horizontal="right"/>
    </xf>
    <xf numFmtId="174" fontId="19" fillId="4" borderId="0" xfId="0" applyNumberFormat="1" applyFont="1" applyFill="1" applyBorder="1" applyAlignment="1">
      <alignment horizontal="center" vertical="center" shrinkToFit="1"/>
    </xf>
    <xf numFmtId="174" fontId="18" fillId="3" borderId="0" xfId="0" applyNumberFormat="1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right" vertical="center"/>
    </xf>
    <xf numFmtId="14" fontId="11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1" fillId="3" borderId="17" xfId="0" applyFont="1" applyFill="1" applyBorder="1" applyAlignment="1">
      <alignment horizontal="left" vertical="center" indent="1"/>
    </xf>
    <xf numFmtId="0" fontId="44" fillId="3" borderId="18" xfId="0" applyFont="1" applyFill="1" applyBorder="1" applyAlignment="1">
      <alignment horizontal="left" vertical="center" indent="1"/>
    </xf>
    <xf numFmtId="0" fontId="44" fillId="3" borderId="19" xfId="0" applyFont="1" applyFill="1" applyBorder="1" applyAlignment="1">
      <alignment horizontal="left" vertical="center" indent="1"/>
    </xf>
    <xf numFmtId="0" fontId="11" fillId="3" borderId="20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46" fillId="3" borderId="0" xfId="0" applyNumberFormat="1" applyFont="1" applyFill="1" applyBorder="1" applyAlignment="1">
      <alignment horizontal="left" vertical="center" indent="1"/>
    </xf>
    <xf numFmtId="4" fontId="0" fillId="0" borderId="21" xfId="0" applyNumberFormat="1" applyFill="1" applyBorder="1" applyAlignment="1" applyProtection="1">
      <alignment horizontal="center" shrinkToFit="1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shrinkToFit="1"/>
      <protection locked="0"/>
    </xf>
    <xf numFmtId="14" fontId="0" fillId="0" borderId="22" xfId="0" applyNumberFormat="1" applyFill="1" applyBorder="1" applyAlignment="1" applyProtection="1">
      <alignment horizontal="center" shrinkToFi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shrinkToFit="1"/>
      <protection locked="0"/>
    </xf>
    <xf numFmtId="0" fontId="0" fillId="0" borderId="23" xfId="0" applyFill="1" applyBorder="1" applyAlignment="1" applyProtection="1">
      <alignment horizontal="center" shrinkToFit="1"/>
      <protection locked="0"/>
    </xf>
    <xf numFmtId="0" fontId="0" fillId="0" borderId="23" xfId="0" applyFill="1" applyBorder="1" applyAlignment="1" applyProtection="1">
      <alignment horizontal="center"/>
      <protection locked="0"/>
    </xf>
    <xf numFmtId="4" fontId="11" fillId="0" borderId="21" xfId="0" applyNumberFormat="1" applyFont="1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>
      <alignment horizontal="center" vertical="center" shrinkToFit="1"/>
    </xf>
    <xf numFmtId="174" fontId="0" fillId="3" borderId="25" xfId="0" applyNumberFormat="1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left" wrapText="1" indent="1"/>
      <protection locked="0"/>
    </xf>
    <xf numFmtId="0" fontId="0" fillId="0" borderId="21" xfId="0" applyFill="1" applyBorder="1" applyAlignment="1" applyProtection="1">
      <alignment horizontal="left" wrapText="1" indent="1"/>
      <protection locked="0"/>
    </xf>
    <xf numFmtId="0" fontId="0" fillId="0" borderId="23" xfId="0" applyFill="1" applyBorder="1" applyAlignment="1" applyProtection="1">
      <alignment horizontal="left" wrapText="1" indent="1"/>
      <protection locked="0"/>
    </xf>
    <xf numFmtId="14" fontId="0" fillId="0" borderId="21" xfId="0" applyNumberFormat="1" applyFill="1" applyBorder="1" applyAlignment="1" applyProtection="1">
      <alignment horizontal="center" shrinkToFit="1"/>
      <protection locked="0"/>
    </xf>
    <xf numFmtId="0" fontId="11" fillId="0" borderId="21" xfId="0" applyFont="1" applyFill="1" applyBorder="1" applyAlignment="1" applyProtection="1">
      <alignment horizontal="center" wrapText="1"/>
      <protection locked="0"/>
    </xf>
    <xf numFmtId="0" fontId="11" fillId="0" borderId="21" xfId="0" applyFont="1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left" wrapText="1"/>
      <protection locked="0"/>
    </xf>
    <xf numFmtId="14" fontId="0" fillId="0" borderId="35" xfId="0" applyNumberFormat="1" applyFill="1" applyBorder="1" applyAlignment="1" applyProtection="1">
      <alignment horizontal="center" shrinkToFit="1"/>
      <protection locked="0"/>
    </xf>
    <xf numFmtId="0" fontId="0" fillId="3" borderId="15" xfId="0" applyFill="1" applyBorder="1" applyAlignment="1">
      <alignment horizontal="left" indent="1"/>
    </xf>
    <xf numFmtId="178" fontId="45" fillId="3" borderId="36" xfId="0" applyNumberFormat="1" applyFont="1" applyFill="1" applyBorder="1" applyAlignment="1">
      <alignment horizontal="center" vertical="center" shrinkToFit="1"/>
    </xf>
    <xf numFmtId="178" fontId="45" fillId="3" borderId="37" xfId="0" applyNumberFormat="1" applyFont="1" applyFill="1" applyBorder="1" applyAlignment="1">
      <alignment horizontal="center" vertical="center" shrinkToFit="1"/>
    </xf>
    <xf numFmtId="178" fontId="7" fillId="2" borderId="38" xfId="0" applyNumberFormat="1" applyFont="1" applyFill="1" applyBorder="1" applyAlignment="1">
      <alignment horizontal="center" vertical="center" shrinkToFit="1"/>
    </xf>
    <xf numFmtId="178" fontId="9" fillId="2" borderId="39" xfId="0" applyNumberFormat="1" applyFont="1" applyFill="1" applyBorder="1" applyAlignment="1">
      <alignment horizontal="center" vertical="center" shrinkToFit="1"/>
    </xf>
    <xf numFmtId="178" fontId="9" fillId="2" borderId="40" xfId="0" applyNumberFormat="1" applyFont="1" applyFill="1" applyBorder="1" applyAlignment="1">
      <alignment horizontal="center" vertical="center" shrinkToFit="1"/>
    </xf>
    <xf numFmtId="178" fontId="10" fillId="2" borderId="38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 applyProtection="1">
      <alignment vertical="center" shrinkToFit="1"/>
      <protection locked="0"/>
    </xf>
    <xf numFmtId="0" fontId="21" fillId="0" borderId="11" xfId="0" applyFont="1" applyBorder="1" applyAlignment="1" applyProtection="1">
      <alignment horizontal="center" shrinkToFit="1"/>
      <protection locked="0"/>
    </xf>
    <xf numFmtId="178" fontId="0" fillId="0" borderId="41" xfId="0" applyNumberFormat="1" applyBorder="1" applyAlignment="1" applyProtection="1">
      <alignment horizontal="center" shrinkToFit="1"/>
      <protection locked="0"/>
    </xf>
    <xf numFmtId="178" fontId="0" fillId="2" borderId="1" xfId="0" applyNumberFormat="1" applyFill="1" applyBorder="1" applyAlignment="1">
      <alignment horizontal="center" shrinkToFit="1"/>
    </xf>
    <xf numFmtId="178" fontId="0" fillId="0" borderId="4" xfId="0" applyNumberFormat="1" applyBorder="1" applyAlignment="1" applyProtection="1">
      <alignment horizontal="center" shrinkToFit="1"/>
      <protection locked="0"/>
    </xf>
    <xf numFmtId="178" fontId="0" fillId="0" borderId="5" xfId="0" applyNumberFormat="1" applyBorder="1" applyAlignment="1" applyProtection="1">
      <alignment horizontal="center" shrinkToFit="1"/>
      <protection locked="0"/>
    </xf>
    <xf numFmtId="0" fontId="21" fillId="0" borderId="13" xfId="0" applyFont="1" applyBorder="1" applyAlignment="1" applyProtection="1">
      <alignment vertical="center" shrinkToFit="1"/>
      <protection locked="0"/>
    </xf>
    <xf numFmtId="0" fontId="21" fillId="0" borderId="2" xfId="0" applyFont="1" applyBorder="1" applyAlignment="1" applyProtection="1">
      <alignment horizontal="center" shrinkToFit="1"/>
      <protection locked="0"/>
    </xf>
    <xf numFmtId="178" fontId="0" fillId="0" borderId="42" xfId="0" applyNumberFormat="1" applyBorder="1" applyAlignment="1" applyProtection="1">
      <alignment horizontal="center" shrinkToFit="1"/>
      <protection locked="0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2" xfId="0" applyNumberFormat="1" applyBorder="1" applyAlignment="1" applyProtection="1">
      <alignment horizontal="center" shrinkToFit="1"/>
      <protection locked="0"/>
    </xf>
    <xf numFmtId="0" fontId="21" fillId="0" borderId="13" xfId="0" applyFont="1" applyBorder="1" applyAlignment="1">
      <alignment vertical="center" shrinkToFit="1"/>
    </xf>
    <xf numFmtId="0" fontId="21" fillId="0" borderId="2" xfId="0" applyFont="1" applyBorder="1" applyAlignment="1">
      <alignment horizontal="center" shrinkToFit="1"/>
    </xf>
    <xf numFmtId="178" fontId="0" fillId="0" borderId="42" xfId="0" applyNumberFormat="1" applyBorder="1" applyAlignment="1">
      <alignment horizontal="center" shrinkToFit="1"/>
    </xf>
    <xf numFmtId="178" fontId="0" fillId="0" borderId="43" xfId="0" applyNumberFormat="1" applyBorder="1" applyAlignment="1" applyProtection="1">
      <alignment horizontal="center" shrinkToFit="1"/>
    </xf>
    <xf numFmtId="178" fontId="0" fillId="0" borderId="2" xfId="0" applyNumberFormat="1" applyBorder="1" applyAlignment="1" applyProtection="1">
      <alignment horizontal="center" shrinkToFit="1"/>
    </xf>
    <xf numFmtId="0" fontId="21" fillId="0" borderId="14" xfId="0" applyFont="1" applyBorder="1" applyAlignment="1">
      <alignment vertical="center" shrinkToFit="1"/>
    </xf>
    <xf numFmtId="0" fontId="21" fillId="0" borderId="3" xfId="0" applyFont="1" applyBorder="1" applyAlignment="1">
      <alignment horizontal="center" shrinkToFit="1"/>
    </xf>
    <xf numFmtId="178" fontId="0" fillId="0" borderId="44" xfId="0" applyNumberFormat="1" applyBorder="1" applyAlignment="1">
      <alignment horizontal="center" shrinkToFit="1"/>
    </xf>
    <xf numFmtId="178" fontId="0" fillId="0" borderId="45" xfId="0" applyNumberFormat="1" applyBorder="1" applyAlignment="1" applyProtection="1">
      <alignment horizontal="center" shrinkToFit="1"/>
    </xf>
    <xf numFmtId="178" fontId="0" fillId="0" borderId="3" xfId="0" applyNumberFormat="1" applyBorder="1" applyAlignment="1" applyProtection="1">
      <alignment horizontal="center" shrinkToFit="1"/>
    </xf>
    <xf numFmtId="178" fontId="0" fillId="0" borderId="6" xfId="0" applyNumberFormat="1" applyBorder="1" applyAlignment="1" applyProtection="1">
      <alignment horizontal="center" shrinkToFit="1"/>
      <protection locked="0"/>
    </xf>
    <xf numFmtId="0" fontId="21" fillId="0" borderId="4" xfId="0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 applyProtection="1">
      <alignment horizontal="center" shrinkToFit="1"/>
      <protection locked="0"/>
    </xf>
    <xf numFmtId="0" fontId="21" fillId="0" borderId="14" xfId="0" applyFont="1" applyBorder="1" applyAlignment="1" applyProtection="1">
      <alignment vertical="center" shrinkToFit="1"/>
      <protection locked="0"/>
    </xf>
    <xf numFmtId="0" fontId="21" fillId="0" borderId="3" xfId="0" applyFont="1" applyBorder="1" applyAlignment="1" applyProtection="1">
      <alignment horizontal="center" shrinkToFit="1"/>
      <protection locked="0"/>
    </xf>
    <xf numFmtId="178" fontId="0" fillId="0" borderId="44" xfId="0" applyNumberFormat="1" applyBorder="1" applyAlignment="1" applyProtection="1">
      <alignment horizontal="center" shrinkToFit="1"/>
      <protection locked="0"/>
    </xf>
    <xf numFmtId="178" fontId="0" fillId="0" borderId="46" xfId="0" applyNumberFormat="1" applyBorder="1" applyAlignment="1" applyProtection="1">
      <alignment horizontal="center" shrinkToFit="1"/>
      <protection locked="0"/>
    </xf>
    <xf numFmtId="178" fontId="0" fillId="0" borderId="47" xfId="0" applyNumberFormat="1" applyBorder="1" applyAlignment="1" applyProtection="1">
      <alignment horizontal="center" shrinkToFit="1"/>
      <protection locked="0"/>
    </xf>
    <xf numFmtId="16" fontId="21" fillId="0" borderId="13" xfId="0" applyNumberFormat="1" applyFont="1" applyBorder="1" applyAlignment="1" applyProtection="1">
      <alignment vertical="center" shrinkToFit="1"/>
      <protection locked="0"/>
    </xf>
    <xf numFmtId="178" fontId="0" fillId="2" borderId="48" xfId="0" applyNumberFormat="1" applyFill="1" applyBorder="1" applyAlignment="1">
      <alignment horizontal="center" vertical="center" shrinkToFit="1"/>
    </xf>
    <xf numFmtId="178" fontId="0" fillId="0" borderId="49" xfId="0" applyNumberFormat="1" applyBorder="1" applyAlignment="1">
      <alignment horizontal="center" vertical="center" shrinkToFit="1"/>
    </xf>
    <xf numFmtId="178" fontId="16" fillId="2" borderId="38" xfId="0" applyNumberFormat="1" applyFont="1" applyFill="1" applyBorder="1" applyAlignment="1">
      <alignment horizontal="center" vertical="center" shrinkToFit="1"/>
    </xf>
    <xf numFmtId="178" fontId="16" fillId="2" borderId="39" xfId="0" applyNumberFormat="1" applyFont="1" applyFill="1" applyBorder="1" applyAlignment="1">
      <alignment horizontal="center" vertical="center" shrinkToFit="1"/>
    </xf>
    <xf numFmtId="178" fontId="16" fillId="2" borderId="50" xfId="0" applyNumberFormat="1" applyFont="1" applyFill="1" applyBorder="1" applyAlignment="1">
      <alignment horizontal="center" vertical="center" shrinkToFit="1"/>
    </xf>
    <xf numFmtId="178" fontId="11" fillId="3" borderId="0" xfId="0" applyNumberFormat="1" applyFont="1" applyFill="1" applyBorder="1" applyAlignment="1">
      <alignment horizontal="center" shrinkToFit="1"/>
    </xf>
    <xf numFmtId="178" fontId="45" fillId="3" borderId="0" xfId="0" applyNumberFormat="1" applyFont="1" applyFill="1" applyBorder="1" applyAlignment="1">
      <alignment horizontal="center" vertical="center" shrinkToFit="1"/>
    </xf>
    <xf numFmtId="4" fontId="0" fillId="0" borderId="23" xfId="0" applyNumberFormat="1" applyFill="1" applyBorder="1" applyAlignment="1" applyProtection="1">
      <alignment horizontal="center" shrinkToFit="1"/>
      <protection locked="0"/>
    </xf>
    <xf numFmtId="4" fontId="18" fillId="3" borderId="51" xfId="0" applyNumberFormat="1" applyFont="1" applyFill="1" applyBorder="1" applyAlignment="1">
      <alignment horizontal="center" vertical="center" shrinkToFit="1"/>
    </xf>
    <xf numFmtId="4" fontId="18" fillId="3" borderId="16" xfId="0" applyNumberFormat="1" applyFont="1" applyFill="1" applyBorder="1" applyAlignment="1">
      <alignment horizontal="center" vertical="center" shrinkToFit="1"/>
    </xf>
    <xf numFmtId="178" fontId="6" fillId="3" borderId="0" xfId="0" applyNumberFormat="1" applyFont="1" applyFill="1" applyBorder="1" applyAlignment="1">
      <alignment horizontal="center" vertical="center"/>
    </xf>
    <xf numFmtId="4" fontId="0" fillId="3" borderId="52" xfId="0" applyNumberFormat="1" applyFill="1" applyBorder="1" applyAlignment="1">
      <alignment horizontal="center" vertical="center" shrinkToFit="1"/>
    </xf>
    <xf numFmtId="4" fontId="0" fillId="3" borderId="53" xfId="0" applyNumberFormat="1" applyFill="1" applyBorder="1" applyAlignment="1">
      <alignment horizontal="center" vertical="center" shrinkToFit="1"/>
    </xf>
    <xf numFmtId="4" fontId="0" fillId="3" borderId="17" xfId="0" applyNumberFormat="1" applyFill="1" applyBorder="1" applyAlignment="1">
      <alignment horizontal="center" vertical="center" shrinkToFit="1"/>
    </xf>
    <xf numFmtId="4" fontId="0" fillId="3" borderId="54" xfId="0" applyNumberFormat="1" applyFill="1" applyBorder="1" applyAlignment="1">
      <alignment horizontal="center" vertical="center" shrinkToFit="1"/>
    </xf>
    <xf numFmtId="4" fontId="44" fillId="3" borderId="55" xfId="0" applyNumberFormat="1" applyFont="1" applyFill="1" applyBorder="1" applyAlignment="1">
      <alignment horizontal="center" vertical="center" shrinkToFit="1"/>
    </xf>
    <xf numFmtId="4" fontId="44" fillId="3" borderId="26" xfId="0" applyNumberFormat="1" applyFont="1" applyFill="1" applyBorder="1" applyAlignment="1">
      <alignment horizontal="center" vertical="center" shrinkToFit="1"/>
    </xf>
    <xf numFmtId="4" fontId="44" fillId="3" borderId="23" xfId="0" applyNumberFormat="1" applyFont="1" applyFill="1" applyBorder="1" applyAlignment="1">
      <alignment horizontal="center" vertical="center" shrinkToFit="1"/>
    </xf>
    <xf numFmtId="4" fontId="44" fillId="3" borderId="35" xfId="0" applyNumberFormat="1" applyFont="1" applyFill="1" applyBorder="1" applyAlignment="1">
      <alignment horizontal="center" vertical="center" shrinkToFit="1"/>
    </xf>
    <xf numFmtId="4" fontId="44" fillId="3" borderId="56" xfId="0" applyNumberFormat="1" applyFont="1" applyFill="1" applyBorder="1" applyAlignment="1">
      <alignment horizontal="center" vertical="center" shrinkToFit="1"/>
    </xf>
    <xf numFmtId="4" fontId="44" fillId="3" borderId="57" xfId="0" applyNumberFormat="1" applyFont="1" applyFill="1" applyBorder="1" applyAlignment="1">
      <alignment horizontal="center" vertical="center" shrinkToFit="1"/>
    </xf>
    <xf numFmtId="4" fontId="44" fillId="3" borderId="58" xfId="0" applyNumberFormat="1" applyFont="1" applyFill="1" applyBorder="1" applyAlignment="1">
      <alignment horizontal="center" vertical="center" shrinkToFit="1"/>
    </xf>
    <xf numFmtId="4" fontId="44" fillId="3" borderId="59" xfId="0" applyNumberFormat="1" applyFont="1" applyFill="1" applyBorder="1" applyAlignment="1">
      <alignment horizontal="center" vertical="center" shrinkToFit="1"/>
    </xf>
    <xf numFmtId="4" fontId="0" fillId="3" borderId="24" xfId="0" applyNumberFormat="1" applyFill="1" applyBorder="1" applyAlignment="1">
      <alignment horizontal="center" vertical="center" shrinkToFit="1"/>
    </xf>
    <xf numFmtId="4" fontId="0" fillId="3" borderId="16" xfId="0" applyNumberFormat="1" applyFill="1" applyBorder="1" applyAlignment="1">
      <alignment horizontal="center" vertical="center" shrinkToFit="1"/>
    </xf>
    <xf numFmtId="4" fontId="0" fillId="3" borderId="60" xfId="0" applyNumberFormat="1" applyFill="1" applyBorder="1" applyAlignment="1">
      <alignment horizontal="center" vertical="center" shrinkToFit="1"/>
    </xf>
    <xf numFmtId="4" fontId="0" fillId="3" borderId="61" xfId="0" applyNumberFormat="1" applyFill="1" applyBorder="1" applyAlignment="1">
      <alignment vertical="center" shrinkToFit="1"/>
    </xf>
    <xf numFmtId="4" fontId="0" fillId="3" borderId="25" xfId="0" applyNumberFormat="1" applyFill="1" applyBorder="1" applyAlignment="1">
      <alignment horizontal="center" vertical="center" shrinkToFit="1"/>
    </xf>
    <xf numFmtId="4" fontId="0" fillId="3" borderId="21" xfId="0" applyNumberFormat="1" applyFill="1" applyBorder="1" applyAlignment="1">
      <alignment horizontal="center" vertical="center" shrinkToFit="1"/>
    </xf>
    <xf numFmtId="2" fontId="22" fillId="0" borderId="39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62" xfId="3" applyNumberFormat="1" applyFont="1" applyBorder="1" applyAlignment="1">
      <alignment horizontal="center" vertical="center" shrinkToFit="1"/>
    </xf>
    <xf numFmtId="0" fontId="25" fillId="3" borderId="0" xfId="0" applyFont="1" applyFill="1"/>
    <xf numFmtId="14" fontId="25" fillId="0" borderId="0" xfId="0" applyNumberFormat="1" applyFont="1" applyProtection="1"/>
    <xf numFmtId="0" fontId="4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shrinkToFit="1"/>
    </xf>
    <xf numFmtId="0" fontId="11" fillId="0" borderId="63" xfId="0" applyFont="1" applyBorder="1" applyAlignment="1"/>
    <xf numFmtId="0" fontId="5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31" fillId="0" borderId="0" xfId="0" applyFont="1" applyAlignment="1" applyProtection="1">
      <alignment horizontal="center"/>
      <protection hidden="1"/>
    </xf>
    <xf numFmtId="0" fontId="47" fillId="0" borderId="0" xfId="0" applyFont="1"/>
    <xf numFmtId="0" fontId="26" fillId="0" borderId="0" xfId="0" applyFont="1"/>
    <xf numFmtId="0" fontId="33" fillId="0" borderId="0" xfId="0" applyFont="1" applyProtection="1">
      <protection hidden="1"/>
    </xf>
    <xf numFmtId="0" fontId="26" fillId="0" borderId="63" xfId="0" applyFont="1" applyFill="1" applyBorder="1" applyAlignment="1">
      <alignment horizontal="center" vertical="center"/>
    </xf>
    <xf numFmtId="0" fontId="26" fillId="0" borderId="63" xfId="0" applyFont="1" applyFill="1" applyBorder="1" applyAlignment="1"/>
    <xf numFmtId="0" fontId="3" fillId="0" borderId="0" xfId="0" applyFont="1" applyBorder="1" applyAlignment="1" applyProtection="1">
      <alignment shrinkToFit="1"/>
    </xf>
    <xf numFmtId="0" fontId="0" fillId="0" borderId="0" xfId="0" applyAlignment="1" applyProtection="1"/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/>
    <xf numFmtId="0" fontId="32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1" fillId="3" borderId="33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/>
    <xf numFmtId="0" fontId="25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0" fontId="27" fillId="3" borderId="0" xfId="0" applyFont="1" applyFill="1" applyAlignment="1" applyProtection="1">
      <alignment horizontal="center"/>
    </xf>
    <xf numFmtId="0" fontId="25" fillId="3" borderId="0" xfId="0" applyFont="1" applyFill="1" applyProtection="1"/>
    <xf numFmtId="14" fontId="0" fillId="3" borderId="0" xfId="0" applyNumberFormat="1" applyFill="1" applyProtection="1"/>
    <xf numFmtId="0" fontId="2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72" fontId="46" fillId="3" borderId="0" xfId="0" applyNumberFormat="1" applyFont="1" applyFill="1" applyBorder="1" applyAlignment="1" applyProtection="1">
      <alignment horizontal="left" vertical="center" indent="1"/>
    </xf>
    <xf numFmtId="14" fontId="11" fillId="3" borderId="0" xfId="0" applyNumberFormat="1" applyFont="1" applyFill="1" applyBorder="1" applyAlignment="1" applyProtection="1">
      <alignment horizontal="center" vertical="center"/>
    </xf>
    <xf numFmtId="0" fontId="48" fillId="0" borderId="0" xfId="0" applyFont="1"/>
    <xf numFmtId="4" fontId="25" fillId="0" borderId="21" xfId="0" applyNumberFormat="1" applyFont="1" applyFill="1" applyBorder="1" applyAlignment="1" applyProtection="1">
      <alignment horizontal="center" shrinkToFit="1"/>
      <protection locked="0"/>
    </xf>
    <xf numFmtId="0" fontId="0" fillId="3" borderId="64" xfId="0" applyFill="1" applyBorder="1" applyAlignment="1">
      <alignment vertical="center"/>
    </xf>
    <xf numFmtId="0" fontId="0" fillId="3" borderId="65" xfId="0" applyFill="1" applyBorder="1" applyAlignment="1">
      <alignment horizontal="center" vertical="center" wrapText="1"/>
    </xf>
    <xf numFmtId="0" fontId="0" fillId="3" borderId="65" xfId="0" applyFill="1" applyBorder="1" applyAlignment="1">
      <alignment vertical="center"/>
    </xf>
    <xf numFmtId="0" fontId="27" fillId="0" borderId="0" xfId="0" applyFont="1"/>
    <xf numFmtId="0" fontId="2" fillId="3" borderId="24" xfId="0" applyFont="1" applyFill="1" applyBorder="1" applyAlignment="1">
      <alignment horizontal="left" vertical="center" indent="1"/>
    </xf>
    <xf numFmtId="0" fontId="2" fillId="3" borderId="33" xfId="0" applyFont="1" applyFill="1" applyBorder="1" applyAlignment="1">
      <alignment vertical="center"/>
    </xf>
    <xf numFmtId="4" fontId="2" fillId="3" borderId="32" xfId="0" applyNumberFormat="1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left" vertical="center" indent="1"/>
    </xf>
    <xf numFmtId="4" fontId="2" fillId="3" borderId="22" xfId="0" applyNumberFormat="1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25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quotePrefix="1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4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49" fillId="0" borderId="0" xfId="1" applyFont="1" applyFill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15" fillId="0" borderId="0" xfId="0" applyFont="1" applyFill="1" applyAlignment="1" applyProtection="1">
      <alignment horizontal="right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25" fillId="3" borderId="66" xfId="0" applyFont="1" applyFill="1" applyBorder="1" applyAlignment="1">
      <alignment vertical="center"/>
    </xf>
    <xf numFmtId="10" fontId="34" fillId="3" borderId="64" xfId="3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 applyProtection="1">
      <alignment horizontal="center" shrinkToFit="1"/>
      <protection locked="0"/>
    </xf>
    <xf numFmtId="10" fontId="34" fillId="3" borderId="67" xfId="3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26" fillId="0" borderId="0" xfId="0" applyFont="1" applyFill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3" borderId="0" xfId="0" applyFill="1" applyAlignment="1">
      <alignment wrapText="1"/>
    </xf>
    <xf numFmtId="4" fontId="50" fillId="3" borderId="0" xfId="0" applyNumberFormat="1" applyFont="1" applyFill="1" applyBorder="1" applyAlignment="1">
      <alignment horizontal="center" vertical="center" shrinkToFit="1"/>
    </xf>
    <xf numFmtId="4" fontId="45" fillId="3" borderId="47" xfId="0" applyNumberFormat="1" applyFont="1" applyFill="1" applyBorder="1" applyAlignment="1">
      <alignment horizontal="center" vertical="center" shrinkToFit="1"/>
    </xf>
    <xf numFmtId="4" fontId="0" fillId="3" borderId="60" xfId="0" applyNumberFormat="1" applyFill="1" applyBorder="1" applyAlignment="1">
      <alignment vertical="center" shrinkToFit="1"/>
    </xf>
    <xf numFmtId="4" fontId="0" fillId="3" borderId="22" xfId="0" applyNumberFormat="1" applyFill="1" applyBorder="1" applyAlignment="1">
      <alignment horizontal="center" vertical="center" shrinkToFit="1"/>
    </xf>
    <xf numFmtId="4" fontId="0" fillId="3" borderId="35" xfId="0" applyNumberFormat="1" applyFill="1" applyBorder="1" applyAlignment="1">
      <alignment vertical="center" shrinkToFit="1"/>
    </xf>
    <xf numFmtId="0" fontId="0" fillId="3" borderId="15" xfId="0" applyFill="1" applyBorder="1" applyAlignment="1">
      <alignment horizontal="left" indent="1"/>
    </xf>
    <xf numFmtId="0" fontId="11" fillId="3" borderId="61" xfId="0" applyFont="1" applyFill="1" applyBorder="1" applyAlignment="1">
      <alignment horizontal="center" vertical="center"/>
    </xf>
    <xf numFmtId="178" fontId="0" fillId="0" borderId="43" xfId="0" applyNumberFormat="1" applyBorder="1" applyAlignment="1" applyProtection="1">
      <alignment horizontal="center" shrinkToFit="1"/>
      <protection locked="0"/>
    </xf>
    <xf numFmtId="0" fontId="26" fillId="0" borderId="0" xfId="0" applyFont="1" applyFill="1" applyBorder="1" applyAlignment="1" applyProtection="1">
      <alignment vertical="center" shrinkToFit="1"/>
    </xf>
    <xf numFmtId="14" fontId="3" fillId="0" borderId="0" xfId="0" applyNumberFormat="1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14" fontId="25" fillId="3" borderId="0" xfId="0" applyNumberFormat="1" applyFont="1" applyFill="1" applyAlignment="1">
      <alignment horizontal="center" vertical="center"/>
    </xf>
    <xf numFmtId="14" fontId="0" fillId="3" borderId="0" xfId="0" applyNumberFormat="1" applyFill="1" applyAlignment="1">
      <alignment vertical="center"/>
    </xf>
    <xf numFmtId="0" fontId="40" fillId="3" borderId="0" xfId="0" applyFont="1" applyFill="1"/>
    <xf numFmtId="0" fontId="4" fillId="0" borderId="0" xfId="2" applyFont="1" applyAlignment="1"/>
    <xf numFmtId="0" fontId="0" fillId="3" borderId="0" xfId="0" applyFill="1" applyAlignment="1">
      <alignment horizontal="center" wrapText="1"/>
    </xf>
    <xf numFmtId="0" fontId="4" fillId="3" borderId="0" xfId="0" applyFont="1" applyFill="1"/>
    <xf numFmtId="0" fontId="11" fillId="3" borderId="25" xfId="0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vertical="center"/>
    </xf>
    <xf numFmtId="174" fontId="0" fillId="3" borderId="21" xfId="0" applyNumberFormat="1" applyFill="1" applyBorder="1" applyAlignment="1">
      <alignment horizontal="center" vertical="center" shrinkToFit="1"/>
    </xf>
    <xf numFmtId="174" fontId="0" fillId="3" borderId="68" xfId="0" applyNumberFormat="1" applyFill="1" applyBorder="1" applyAlignment="1">
      <alignment horizontal="center" vertical="center" shrinkToFit="1"/>
    </xf>
    <xf numFmtId="0" fontId="0" fillId="3" borderId="22" xfId="0" applyFill="1" applyBorder="1" applyAlignment="1">
      <alignment vertical="center" shrinkToFit="1"/>
    </xf>
    <xf numFmtId="0" fontId="0" fillId="3" borderId="22" xfId="0" applyFill="1" applyBorder="1" applyAlignment="1">
      <alignment horizontal="center" vertical="center" shrinkToFit="1"/>
    </xf>
    <xf numFmtId="0" fontId="39" fillId="3" borderId="26" xfId="0" applyFont="1" applyFill="1" applyBorder="1" applyAlignment="1">
      <alignment horizontal="left" vertical="center" indent="1"/>
    </xf>
    <xf numFmtId="0" fontId="39" fillId="3" borderId="23" xfId="0" applyFont="1" applyFill="1" applyBorder="1" applyAlignment="1">
      <alignment vertical="center"/>
    </xf>
    <xf numFmtId="0" fontId="39" fillId="3" borderId="35" xfId="0" applyFont="1" applyFill="1" applyBorder="1" applyAlignment="1">
      <alignment vertical="center" shrinkToFit="1"/>
    </xf>
    <xf numFmtId="174" fontId="39" fillId="3" borderId="69" xfId="0" applyNumberFormat="1" applyFont="1" applyFill="1" applyBorder="1" applyAlignment="1">
      <alignment horizontal="center" vertical="center" shrinkToFit="1"/>
    </xf>
    <xf numFmtId="174" fontId="39" fillId="3" borderId="23" xfId="0" applyNumberFormat="1" applyFont="1" applyFill="1" applyBorder="1" applyAlignment="1">
      <alignment horizontal="center" vertical="center" shrinkToFit="1"/>
    </xf>
    <xf numFmtId="0" fontId="39" fillId="3" borderId="70" xfId="0" applyFont="1" applyFill="1" applyBorder="1" applyAlignment="1">
      <alignment horizontal="center" vertical="center" shrinkToFit="1"/>
    </xf>
    <xf numFmtId="0" fontId="39" fillId="3" borderId="0" xfId="0" applyFont="1" applyFill="1" applyAlignment="1">
      <alignment horizontal="center" vertical="center"/>
    </xf>
    <xf numFmtId="4" fontId="39" fillId="3" borderId="0" xfId="0" applyNumberFormat="1" applyFont="1" applyFill="1" applyBorder="1" applyAlignment="1">
      <alignment vertical="center" shrinkToFit="1"/>
    </xf>
    <xf numFmtId="0" fontId="39" fillId="3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 wrapText="1"/>
    </xf>
    <xf numFmtId="0" fontId="11" fillId="3" borderId="73" xfId="0" applyFont="1" applyFill="1" applyBorder="1" applyAlignment="1">
      <alignment horizontal="center" vertical="center" wrapText="1"/>
    </xf>
    <xf numFmtId="0" fontId="15" fillId="3" borderId="72" xfId="0" applyFont="1" applyFill="1" applyBorder="1" applyAlignment="1">
      <alignment horizontal="center" vertical="center" wrapText="1"/>
    </xf>
    <xf numFmtId="0" fontId="15" fillId="3" borderId="73" xfId="0" applyFont="1" applyFill="1" applyBorder="1" applyAlignment="1">
      <alignment horizontal="center" vertical="center" wrapText="1"/>
    </xf>
    <xf numFmtId="0" fontId="15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0" fillId="3" borderId="73" xfId="0" applyFill="1" applyBorder="1" applyAlignment="1">
      <alignment horizontal="center" vertical="center"/>
    </xf>
    <xf numFmtId="0" fontId="11" fillId="3" borderId="78" xfId="0" applyFont="1" applyFill="1" applyBorder="1" applyAlignment="1">
      <alignment horizontal="left" vertical="center" indent="1"/>
    </xf>
    <xf numFmtId="0" fontId="11" fillId="3" borderId="15" xfId="0" applyFont="1" applyFill="1" applyBorder="1" applyAlignment="1">
      <alignment horizontal="left" vertical="center" indent="1"/>
    </xf>
    <xf numFmtId="0" fontId="0" fillId="3" borderId="71" xfId="0" applyFill="1" applyBorder="1" applyAlignment="1">
      <alignment horizontal="left" vertical="center" indent="1"/>
    </xf>
    <xf numFmtId="0" fontId="11" fillId="3" borderId="6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wrapText="1" indent="1"/>
    </xf>
    <xf numFmtId="0" fontId="18" fillId="3" borderId="0" xfId="0" applyFont="1" applyFill="1" applyBorder="1" applyAlignment="1">
      <alignment horizontal="left" wrapText="1" indent="1"/>
    </xf>
    <xf numFmtId="178" fontId="11" fillId="3" borderId="47" xfId="0" applyNumberFormat="1" applyFont="1" applyFill="1" applyBorder="1" applyAlignment="1">
      <alignment horizontal="center" vertical="center" wrapText="1"/>
    </xf>
    <xf numFmtId="178" fontId="11" fillId="3" borderId="36" xfId="0" applyNumberFormat="1" applyFont="1" applyFill="1" applyBorder="1" applyAlignment="1">
      <alignment horizontal="center" vertical="center" wrapText="1"/>
    </xf>
    <xf numFmtId="178" fontId="0" fillId="3" borderId="5" xfId="0" applyNumberForma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top" wrapText="1" indent="1"/>
    </xf>
    <xf numFmtId="0" fontId="0" fillId="3" borderId="15" xfId="0" applyFill="1" applyBorder="1" applyAlignment="1">
      <alignment horizontal="left" vertical="top" wrapText="1" indent="1"/>
    </xf>
    <xf numFmtId="0" fontId="0" fillId="3" borderId="15" xfId="0" applyFill="1" applyBorder="1" applyAlignment="1">
      <alignment horizontal="left" indent="1"/>
    </xf>
    <xf numFmtId="0" fontId="0" fillId="3" borderId="71" xfId="0" applyFill="1" applyBorder="1" applyAlignment="1">
      <alignment horizontal="left" indent="1"/>
    </xf>
    <xf numFmtId="4" fontId="18" fillId="3" borderId="51" xfId="0" applyNumberFormat="1" applyFont="1" applyFill="1" applyBorder="1" applyAlignment="1">
      <alignment horizontal="center" vertical="center" shrinkToFit="1"/>
    </xf>
    <xf numFmtId="4" fontId="18" fillId="3" borderId="16" xfId="0" applyNumberFormat="1" applyFont="1" applyFill="1" applyBorder="1" applyAlignment="1">
      <alignment horizontal="center" vertical="center" shrinkToFit="1"/>
    </xf>
    <xf numFmtId="4" fontId="45" fillId="3" borderId="47" xfId="0" applyNumberFormat="1" applyFont="1" applyFill="1" applyBorder="1" applyAlignment="1">
      <alignment horizontal="center" vertical="center" shrinkToFit="1"/>
    </xf>
    <xf numFmtId="4" fontId="45" fillId="3" borderId="36" xfId="0" applyNumberFormat="1" applyFont="1" applyFill="1" applyBorder="1" applyAlignment="1">
      <alignment horizontal="center" vertical="center" shrinkToFit="1"/>
    </xf>
    <xf numFmtId="4" fontId="45" fillId="3" borderId="37" xfId="0" applyNumberFormat="1" applyFont="1" applyFill="1" applyBorder="1" applyAlignment="1">
      <alignment horizontal="center" vertical="center" shrinkToFit="1"/>
    </xf>
    <xf numFmtId="178" fontId="0" fillId="3" borderId="74" xfId="0" applyNumberFormat="1" applyFill="1" applyBorder="1" applyAlignment="1">
      <alignment horizontal="center" shrinkToFit="1"/>
    </xf>
    <xf numFmtId="178" fontId="0" fillId="3" borderId="36" xfId="0" applyNumberFormat="1" applyFill="1" applyBorder="1" applyAlignment="1">
      <alignment horizontal="center" shrinkToFit="1"/>
    </xf>
    <xf numFmtId="178" fontId="0" fillId="3" borderId="5" xfId="0" applyNumberFormat="1" applyFill="1" applyBorder="1" applyAlignment="1">
      <alignment horizontal="center" shrinkToFit="1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4" fontId="0" fillId="3" borderId="72" xfId="0" applyNumberFormat="1" applyFill="1" applyBorder="1" applyAlignment="1">
      <alignment horizontal="center" vertical="center" shrinkToFit="1"/>
    </xf>
    <xf numFmtId="4" fontId="0" fillId="3" borderId="51" xfId="0" applyNumberFormat="1" applyFill="1" applyBorder="1" applyAlignment="1">
      <alignment horizontal="center" vertical="center" shrinkToFit="1"/>
    </xf>
    <xf numFmtId="4" fontId="0" fillId="3" borderId="73" xfId="0" applyNumberForma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right" vertical="center" indent="1" shrinkToFit="1"/>
    </xf>
    <xf numFmtId="0" fontId="18" fillId="3" borderId="0" xfId="0" applyFont="1" applyFill="1" applyBorder="1" applyAlignment="1">
      <alignment horizontal="right" vertical="center" indent="1" shrinkToFit="1"/>
    </xf>
    <xf numFmtId="0" fontId="51" fillId="3" borderId="27" xfId="0" applyFont="1" applyFill="1" applyBorder="1" applyAlignment="1">
      <alignment horizontal="left" vertical="center"/>
    </xf>
    <xf numFmtId="0" fontId="51" fillId="3" borderId="28" xfId="0" applyFont="1" applyFill="1" applyBorder="1" applyAlignment="1">
      <alignment horizontal="left" vertical="center"/>
    </xf>
    <xf numFmtId="0" fontId="51" fillId="3" borderId="29" xfId="0" applyFont="1" applyFill="1" applyBorder="1" applyAlignment="1">
      <alignment horizontal="left" vertical="center"/>
    </xf>
    <xf numFmtId="0" fontId="51" fillId="3" borderId="30" xfId="0" applyFont="1" applyFill="1" applyBorder="1" applyAlignment="1">
      <alignment horizontal="left" vertical="center"/>
    </xf>
    <xf numFmtId="0" fontId="51" fillId="3" borderId="0" xfId="0" applyFont="1" applyFill="1" applyBorder="1" applyAlignment="1">
      <alignment horizontal="left" vertical="center"/>
    </xf>
    <xf numFmtId="0" fontId="51" fillId="3" borderId="31" xfId="0" applyFont="1" applyFill="1" applyBorder="1" applyAlignment="1">
      <alignment horizontal="left" vertical="center"/>
    </xf>
    <xf numFmtId="0" fontId="51" fillId="3" borderId="32" xfId="0" applyFont="1" applyFill="1" applyBorder="1" applyAlignment="1">
      <alignment horizontal="left" vertical="center"/>
    </xf>
    <xf numFmtId="0" fontId="51" fillId="3" borderId="33" xfId="0" applyFont="1" applyFill="1" applyBorder="1" applyAlignment="1">
      <alignment horizontal="left" vertical="center"/>
    </xf>
    <xf numFmtId="0" fontId="51" fillId="3" borderId="34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shrinkToFit="1"/>
    </xf>
    <xf numFmtId="0" fontId="0" fillId="3" borderId="36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13" fillId="3" borderId="0" xfId="0" applyFont="1" applyFill="1" applyBorder="1" applyAlignment="1">
      <alignment horizontal="left" vertical="center" wrapText="1"/>
    </xf>
    <xf numFmtId="49" fontId="6" fillId="3" borderId="15" xfId="0" applyNumberFormat="1" applyFont="1" applyFill="1" applyBorder="1" applyAlignment="1">
      <alignment horizontal="left" vertical="top" wrapText="1" indent="1"/>
    </xf>
    <xf numFmtId="49" fontId="0" fillId="3" borderId="15" xfId="0" applyNumberFormat="1" applyFill="1" applyBorder="1" applyAlignment="1">
      <alignment horizontal="left" vertical="top" wrapText="1" indent="1"/>
    </xf>
    <xf numFmtId="49" fontId="0" fillId="3" borderId="15" xfId="0" applyNumberFormat="1" applyFill="1" applyBorder="1" applyAlignment="1">
      <alignment horizontal="left" indent="1"/>
    </xf>
    <xf numFmtId="49" fontId="0" fillId="3" borderId="71" xfId="0" applyNumberForma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4" fontId="11" fillId="3" borderId="51" xfId="0" applyNumberFormat="1" applyFont="1" applyFill="1" applyBorder="1" applyAlignment="1">
      <alignment horizontal="center" vertical="center" shrinkToFit="1"/>
    </xf>
    <xf numFmtId="4" fontId="11" fillId="3" borderId="16" xfId="0" applyNumberFormat="1" applyFont="1" applyFill="1" applyBorder="1" applyAlignment="1">
      <alignment horizontal="center" vertical="center" shrinkToFit="1"/>
    </xf>
    <xf numFmtId="0" fontId="51" fillId="3" borderId="28" xfId="0" applyFont="1" applyFill="1" applyBorder="1" applyAlignment="1">
      <alignment horizontal="left"/>
    </xf>
    <xf numFmtId="0" fontId="51" fillId="3" borderId="0" xfId="0" applyFont="1" applyFill="1" applyBorder="1" applyAlignment="1">
      <alignment horizontal="left"/>
    </xf>
    <xf numFmtId="0" fontId="51" fillId="3" borderId="33" xfId="0" applyFont="1" applyFill="1" applyBorder="1" applyAlignment="1">
      <alignment horizontal="left"/>
    </xf>
    <xf numFmtId="0" fontId="42" fillId="3" borderId="0" xfId="0" applyFont="1" applyFill="1" applyAlignment="1">
      <alignment horizontal="right" wrapText="1" shrinkToFit="1"/>
    </xf>
    <xf numFmtId="0" fontId="0" fillId="3" borderId="78" xfId="0" applyFill="1" applyBorder="1" applyAlignment="1">
      <alignment horizontal="left" vertical="center" wrapText="1" indent="1"/>
    </xf>
    <xf numFmtId="0" fontId="0" fillId="3" borderId="71" xfId="0" applyFill="1" applyBorder="1" applyAlignment="1">
      <alignment horizontal="left" vertical="center" wrapText="1" indent="1"/>
    </xf>
    <xf numFmtId="0" fontId="11" fillId="3" borderId="53" xfId="0" applyFont="1" applyFill="1" applyBorder="1" applyAlignment="1">
      <alignment horizontal="left" vertical="center" indent="1"/>
    </xf>
    <xf numFmtId="0" fontId="11" fillId="3" borderId="25" xfId="0" applyFont="1" applyFill="1" applyBorder="1" applyAlignment="1">
      <alignment horizontal="left" vertical="center" indent="1"/>
    </xf>
    <xf numFmtId="0" fontId="11" fillId="3" borderId="26" xfId="0" applyFont="1" applyFill="1" applyBorder="1" applyAlignment="1">
      <alignment horizontal="left" vertical="center" indent="1"/>
    </xf>
    <xf numFmtId="49" fontId="32" fillId="3" borderId="0" xfId="0" applyNumberFormat="1" applyFont="1" applyFill="1" applyBorder="1" applyAlignment="1" applyProtection="1">
      <alignment horizontal="left" indent="1"/>
    </xf>
    <xf numFmtId="49" fontId="32" fillId="3" borderId="33" xfId="0" applyNumberFormat="1" applyFont="1" applyFill="1" applyBorder="1" applyAlignment="1" applyProtection="1">
      <alignment horizontal="left" inden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4" fontId="0" fillId="3" borderId="54" xfId="0" applyNumberFormat="1" applyFill="1" applyBorder="1" applyAlignment="1">
      <alignment horizontal="center" vertical="center" shrinkToFit="1"/>
    </xf>
    <xf numFmtId="4" fontId="0" fillId="3" borderId="35" xfId="0" applyNumberFormat="1" applyFill="1" applyBorder="1" applyAlignment="1">
      <alignment horizontal="center" vertical="center" shrinkToFit="1"/>
    </xf>
    <xf numFmtId="174" fontId="0" fillId="3" borderId="53" xfId="0" applyNumberFormat="1" applyFill="1" applyBorder="1" applyAlignment="1">
      <alignment horizontal="center" vertical="center" shrinkToFit="1"/>
    </xf>
    <xf numFmtId="174" fontId="0" fillId="3" borderId="26" xfId="0" applyNumberFormat="1" applyFill="1" applyBorder="1" applyAlignment="1">
      <alignment horizontal="center" vertical="center" shrinkToFit="1"/>
    </xf>
    <xf numFmtId="174" fontId="0" fillId="3" borderId="57" xfId="0" applyNumberFormat="1" applyFill="1" applyBorder="1" applyAlignment="1">
      <alignment horizontal="center" vertical="center" shrinkToFit="1"/>
    </xf>
    <xf numFmtId="0" fontId="11" fillId="3" borderId="78" xfId="0" applyFont="1" applyFill="1" applyBorder="1" applyAlignment="1">
      <alignment horizontal="left" vertical="center" wrapText="1" indent="1"/>
    </xf>
    <xf numFmtId="0" fontId="11" fillId="3" borderId="80" xfId="0" applyFont="1" applyFill="1" applyBorder="1" applyAlignment="1">
      <alignment horizontal="left" vertical="center" wrapText="1" indent="1"/>
    </xf>
    <xf numFmtId="0" fontId="27" fillId="3" borderId="0" xfId="0" applyFont="1" applyFill="1" applyBorder="1" applyAlignment="1" applyProtection="1">
      <alignment horizontal="center"/>
    </xf>
    <xf numFmtId="0" fontId="27" fillId="3" borderId="79" xfId="0" applyFont="1" applyFill="1" applyBorder="1" applyAlignment="1" applyProtection="1">
      <alignment horizontal="center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4" fontId="0" fillId="3" borderId="59" xfId="0" applyNumberFormat="1" applyFill="1" applyBorder="1" applyAlignment="1">
      <alignment horizontal="center" vertical="center" shrinkToFit="1"/>
    </xf>
    <xf numFmtId="14" fontId="0" fillId="3" borderId="33" xfId="0" applyNumberFormat="1" applyFill="1" applyBorder="1" applyAlignment="1" applyProtection="1">
      <alignment horizontal="center"/>
    </xf>
    <xf numFmtId="0" fontId="42" fillId="3" borderId="0" xfId="0" applyFont="1" applyFill="1" applyBorder="1" applyAlignment="1">
      <alignment horizontal="left" vertical="center" wrapText="1"/>
    </xf>
    <xf numFmtId="0" fontId="42" fillId="3" borderId="18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/>
    </xf>
    <xf numFmtId="0" fontId="26" fillId="6" borderId="0" xfId="0" applyFont="1" applyFill="1" applyAlignment="1" applyProtection="1">
      <alignment horizontal="left" vertical="center"/>
      <protection locked="0"/>
    </xf>
    <xf numFmtId="14" fontId="26" fillId="6" borderId="0" xfId="0" applyNumberFormat="1" applyFont="1" applyFill="1" applyAlignment="1" applyProtection="1">
      <alignment horizont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6" fillId="2" borderId="42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right" vertical="center" indent="1"/>
    </xf>
    <xf numFmtId="0" fontId="0" fillId="0" borderId="90" xfId="0" applyBorder="1" applyAlignment="1">
      <alignment horizontal="right" vertical="center" indent="1"/>
    </xf>
    <xf numFmtId="0" fontId="0" fillId="0" borderId="82" xfId="0" applyBorder="1" applyAlignment="1">
      <alignment horizontal="right" vertical="center" indent="1"/>
    </xf>
    <xf numFmtId="0" fontId="30" fillId="0" borderId="0" xfId="0" applyFont="1" applyAlignment="1" applyProtection="1">
      <alignment horizontal="left" shrinkToFit="1"/>
      <protection hidden="1"/>
    </xf>
    <xf numFmtId="172" fontId="16" fillId="0" borderId="94" xfId="0" applyNumberFormat="1" applyFont="1" applyFill="1" applyBorder="1" applyAlignment="1">
      <alignment horizontal="center" vertical="center" shrinkToFit="1"/>
    </xf>
    <xf numFmtId="172" fontId="16" fillId="0" borderId="0" xfId="0" applyNumberFormat="1" applyFont="1" applyFill="1" applyBorder="1" applyAlignment="1">
      <alignment horizontal="center" vertical="center" shrinkToFit="1"/>
    </xf>
    <xf numFmtId="172" fontId="16" fillId="0" borderId="95" xfId="0" applyNumberFormat="1" applyFont="1" applyFill="1" applyBorder="1" applyAlignment="1">
      <alignment horizontal="center" vertical="center" shrinkToFit="1"/>
    </xf>
    <xf numFmtId="172" fontId="16" fillId="0" borderId="96" xfId="0" applyNumberFormat="1" applyFont="1" applyFill="1" applyBorder="1" applyAlignment="1">
      <alignment horizontal="center" vertical="center" shrinkToFit="1"/>
    </xf>
    <xf numFmtId="172" fontId="16" fillId="0" borderId="18" xfId="0" applyNumberFormat="1" applyFont="1" applyFill="1" applyBorder="1" applyAlignment="1">
      <alignment horizontal="center" vertical="center" shrinkToFit="1"/>
    </xf>
    <xf numFmtId="172" fontId="16" fillId="0" borderId="97" xfId="0" applyNumberFormat="1" applyFont="1" applyFill="1" applyBorder="1" applyAlignment="1">
      <alignment horizontal="center" vertical="center" shrinkToFit="1"/>
    </xf>
    <xf numFmtId="0" fontId="6" fillId="2" borderId="98" xfId="0" applyFont="1" applyFill="1" applyBorder="1" applyAlignment="1">
      <alignment horizontal="center" vertical="center"/>
    </xf>
    <xf numFmtId="0" fontId="6" fillId="2" borderId="99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7" fillId="2" borderId="87" xfId="2" applyFont="1" applyFill="1" applyBorder="1" applyAlignment="1" applyProtection="1">
      <alignment horizontal="left" vertical="center" wrapText="1" indent="1"/>
      <protection locked="0"/>
    </xf>
    <xf numFmtId="0" fontId="25" fillId="0" borderId="88" xfId="2" applyBorder="1" applyAlignment="1" applyProtection="1">
      <alignment horizontal="left" vertical="center" wrapText="1" indent="1"/>
      <protection locked="0"/>
    </xf>
    <xf numFmtId="0" fontId="25" fillId="0" borderId="89" xfId="2" applyBorder="1" applyAlignment="1" applyProtection="1">
      <alignment horizontal="left" vertical="center" wrapText="1" indent="1"/>
      <protection locked="0"/>
    </xf>
    <xf numFmtId="0" fontId="7" fillId="2" borderId="87" xfId="2" applyFont="1" applyFill="1" applyBorder="1" applyAlignment="1">
      <alignment horizontal="left" vertical="center" wrapText="1" indent="1"/>
    </xf>
    <xf numFmtId="0" fontId="25" fillId="0" borderId="88" xfId="2" applyBorder="1" applyAlignment="1">
      <alignment horizontal="left" vertical="center" indent="1"/>
    </xf>
    <xf numFmtId="0" fontId="25" fillId="0" borderId="89" xfId="2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101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11" fillId="0" borderId="87" xfId="0" applyFont="1" applyBorder="1" applyAlignment="1">
      <alignment horizontal="right" vertical="center" wrapText="1" indent="1"/>
    </xf>
    <xf numFmtId="0" fontId="11" fillId="0" borderId="88" xfId="0" applyFont="1" applyBorder="1" applyAlignment="1">
      <alignment horizontal="right" vertical="center" wrapText="1" indent="1"/>
    </xf>
    <xf numFmtId="0" fontId="11" fillId="0" borderId="89" xfId="0" applyFont="1" applyBorder="1" applyAlignment="1">
      <alignment horizontal="right" vertical="center" wrapText="1" indent="1"/>
    </xf>
    <xf numFmtId="14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1" fillId="0" borderId="63" xfId="0" applyFont="1" applyFill="1" applyBorder="1" applyAlignment="1" applyProtection="1">
      <alignment horizontal="left" vertical="center" wrapText="1"/>
      <protection locked="0"/>
    </xf>
    <xf numFmtId="0" fontId="2" fillId="0" borderId="88" xfId="2" applyFont="1" applyBorder="1" applyAlignment="1">
      <alignment horizontal="left" vertical="center" wrapText="1" indent="1"/>
    </xf>
    <xf numFmtId="0" fontId="2" fillId="0" borderId="89" xfId="2" applyFont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2" borderId="4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2"/>
    </xf>
    <xf numFmtId="0" fontId="6" fillId="2" borderId="11" xfId="0" applyFont="1" applyFill="1" applyBorder="1" applyAlignment="1">
      <alignment horizontal="left" vertical="center" indent="2"/>
    </xf>
    <xf numFmtId="0" fontId="0" fillId="0" borderId="41" xfId="0" applyBorder="1" applyAlignment="1">
      <alignment horizontal="left" indent="2"/>
    </xf>
    <xf numFmtId="0" fontId="13" fillId="0" borderId="91" xfId="0" applyNumberFormat="1" applyFont="1" applyFill="1" applyBorder="1" applyAlignment="1" applyProtection="1">
      <alignment horizontal="left" indent="1" shrinkToFit="1"/>
      <protection locked="0"/>
    </xf>
    <xf numFmtId="0" fontId="13" fillId="0" borderId="92" xfId="0" applyNumberFormat="1" applyFont="1" applyFill="1" applyBorder="1" applyAlignment="1" applyProtection="1">
      <alignment horizontal="left" indent="1" shrinkToFit="1"/>
      <protection locked="0"/>
    </xf>
    <xf numFmtId="0" fontId="13" fillId="0" borderId="93" xfId="0" applyNumberFormat="1" applyFont="1" applyFill="1" applyBorder="1" applyAlignment="1" applyProtection="1">
      <alignment horizontal="left" indent="1" shrinkToFit="1"/>
      <protection locked="0"/>
    </xf>
    <xf numFmtId="0" fontId="13" fillId="0" borderId="2" xfId="0" applyFont="1" applyFill="1" applyBorder="1" applyAlignment="1" applyProtection="1">
      <alignment horizontal="left" indent="1" shrinkToFit="1"/>
      <protection locked="0"/>
    </xf>
    <xf numFmtId="0" fontId="13" fillId="0" borderId="42" xfId="0" applyFont="1" applyFill="1" applyBorder="1" applyAlignment="1" applyProtection="1">
      <alignment horizontal="left" indent="1" shrinkToFit="1"/>
      <protection locked="0"/>
    </xf>
    <xf numFmtId="0" fontId="11" fillId="0" borderId="43" xfId="0" applyFont="1" applyFill="1" applyBorder="1" applyAlignment="1">
      <alignment horizontal="right" vertical="center" indent="1" shrinkToFit="1"/>
    </xf>
    <xf numFmtId="0" fontId="0" fillId="0" borderId="90" xfId="0" applyBorder="1" applyAlignment="1">
      <alignment horizontal="right" vertical="center" indent="1" shrinkToFit="1"/>
    </xf>
    <xf numFmtId="0" fontId="0" fillId="0" borderId="82" xfId="0" applyBorder="1" applyAlignment="1">
      <alignment horizontal="right" vertical="center" indent="1" shrinkToFit="1"/>
    </xf>
    <xf numFmtId="0" fontId="29" fillId="0" borderId="0" xfId="0" applyFont="1" applyAlignment="1" applyProtection="1">
      <protection hidden="1"/>
    </xf>
    <xf numFmtId="0" fontId="15" fillId="0" borderId="0" xfId="0" applyFont="1" applyFill="1" applyAlignment="1" applyProtection="1">
      <alignment horizontal="left" indent="1" shrinkToFit="1"/>
      <protection hidden="1"/>
    </xf>
    <xf numFmtId="0" fontId="30" fillId="0" borderId="0" xfId="0" applyFont="1" applyAlignment="1" applyProtection="1">
      <alignment shrinkToFit="1"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180" fontId="15" fillId="0" borderId="0" xfId="0" applyNumberFormat="1" applyFont="1" applyFill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shrinkToFit="1"/>
      <protection hidden="1"/>
    </xf>
    <xf numFmtId="0" fontId="11" fillId="0" borderId="14" xfId="0" applyFont="1" applyFill="1" applyBorder="1" applyAlignment="1">
      <alignment horizontal="right" vertical="center" indent="1"/>
    </xf>
    <xf numFmtId="0" fontId="0" fillId="0" borderId="3" xfId="0" applyFill="1" applyBorder="1" applyAlignment="1">
      <alignment horizontal="right" vertical="center" indent="1"/>
    </xf>
    <xf numFmtId="184" fontId="13" fillId="0" borderId="81" xfId="0" applyNumberFormat="1" applyFont="1" applyFill="1" applyBorder="1" applyAlignment="1" applyProtection="1">
      <alignment horizontal="center" wrapText="1"/>
      <protection locked="0"/>
    </xf>
    <xf numFmtId="184" fontId="13" fillId="0" borderId="82" xfId="0" applyNumberFormat="1" applyFont="1" applyFill="1" applyBorder="1" applyAlignment="1" applyProtection="1">
      <alignment horizontal="center" wrapText="1"/>
      <protection locked="0"/>
    </xf>
    <xf numFmtId="184" fontId="13" fillId="0" borderId="83" xfId="0" applyNumberFormat="1" applyFont="1" applyFill="1" applyBorder="1" applyAlignment="1" applyProtection="1">
      <alignment horizontal="center"/>
      <protection locked="0"/>
    </xf>
    <xf numFmtId="184" fontId="13" fillId="0" borderId="84" xfId="0" applyNumberFormat="1" applyFont="1" applyFill="1" applyBorder="1" applyAlignment="1" applyProtection="1">
      <alignment horizontal="center"/>
      <protection locked="0"/>
    </xf>
    <xf numFmtId="184" fontId="39" fillId="2" borderId="28" xfId="2" applyNumberFormat="1" applyFont="1" applyFill="1" applyBorder="1" applyAlignment="1">
      <alignment horizontal="center" vertical="center" wrapText="1"/>
    </xf>
    <xf numFmtId="184" fontId="39" fillId="2" borderId="85" xfId="2" applyNumberFormat="1" applyFont="1" applyFill="1" applyBorder="1" applyAlignment="1">
      <alignment horizontal="center" vertical="center" wrapText="1"/>
    </xf>
    <xf numFmtId="184" fontId="39" fillId="2" borderId="63" xfId="2" applyNumberFormat="1" applyFont="1" applyFill="1" applyBorder="1" applyAlignment="1">
      <alignment horizontal="center" vertical="center" wrapText="1"/>
    </xf>
    <xf numFmtId="184" fontId="39" fillId="2" borderId="86" xfId="2" applyNumberFormat="1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left" vertical="center" indent="1"/>
    </xf>
    <xf numFmtId="0" fontId="0" fillId="0" borderId="88" xfId="0" applyBorder="1" applyAlignment="1">
      <alignment horizontal="left" vertical="center" indent="1"/>
    </xf>
    <xf numFmtId="0" fontId="0" fillId="0" borderId="89" xfId="0" applyBorder="1" applyAlignment="1">
      <alignment horizontal="left" vertical="center" indent="1"/>
    </xf>
    <xf numFmtId="0" fontId="10" fillId="2" borderId="87" xfId="0" applyFont="1" applyFill="1" applyBorder="1" applyAlignment="1">
      <alignment horizontal="left" vertical="center" wrapText="1" indent="1"/>
    </xf>
    <xf numFmtId="0" fontId="10" fillId="2" borderId="88" xfId="0" applyFont="1" applyFill="1" applyBorder="1" applyAlignment="1">
      <alignment horizontal="left" vertical="center" wrapText="1" indent="1"/>
    </xf>
    <xf numFmtId="0" fontId="10" fillId="2" borderId="89" xfId="0" applyFont="1" applyFill="1" applyBorder="1" applyAlignment="1">
      <alignment horizontal="left" vertical="center" wrapText="1" indent="1"/>
    </xf>
    <xf numFmtId="0" fontId="25" fillId="0" borderId="88" xfId="2" applyBorder="1" applyAlignment="1">
      <alignment horizontal="left" vertical="center" wrapText="1" indent="1"/>
    </xf>
    <xf numFmtId="0" fontId="25" fillId="0" borderId="89" xfId="2" applyBorder="1" applyAlignment="1">
      <alignment horizontal="left" vertical="center" wrapText="1" indent="1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7CD7F4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L98"/>
  <sheetViews>
    <sheetView showGridLines="0" zoomScaleNormal="100" workbookViewId="0">
      <pane xSplit="1" ySplit="8" topLeftCell="B9" activePane="bottomRight" state="frozen"/>
      <selection activeCell="H23" sqref="H23"/>
      <selection pane="topRight" activeCell="H23" sqref="H23"/>
      <selection pane="bottomLeft" activeCell="H23" sqref="H23"/>
      <selection pane="bottomRight" activeCell="A70" sqref="A70:A83"/>
    </sheetView>
  </sheetViews>
  <sheetFormatPr defaultRowHeight="12.75" x14ac:dyDescent="0.2"/>
  <cols>
    <col min="1" max="1" width="15.7109375" style="33" customWidth="1"/>
    <col min="2" max="2" width="9.140625" style="37"/>
    <col min="3" max="4" width="10.42578125" style="37" customWidth="1"/>
    <col min="5" max="5" width="13.85546875" style="37" customWidth="1"/>
    <col min="6" max="6" width="12.140625" style="37" customWidth="1"/>
    <col min="7" max="7" width="11.7109375" style="37" customWidth="1"/>
    <col min="8" max="8" width="48.5703125" style="72" customWidth="1"/>
    <col min="9" max="9" width="12.85546875" style="37" customWidth="1"/>
    <col min="10" max="10" width="12.42578125" style="37" customWidth="1"/>
    <col min="11" max="11" width="11.5703125" style="37" customWidth="1"/>
    <col min="12" max="12" width="6.140625" style="33" customWidth="1"/>
    <col min="13" max="16384" width="9.140625" style="33"/>
  </cols>
  <sheetData>
    <row r="1" spans="1:12" ht="17.25" customHeight="1" x14ac:dyDescent="0.2">
      <c r="A1" s="246" t="s">
        <v>77</v>
      </c>
      <c r="B1" s="285">
        <f>Eelarve!B9</f>
        <v>0</v>
      </c>
      <c r="C1" s="285"/>
      <c r="D1" s="285"/>
      <c r="E1" s="285"/>
      <c r="F1" s="285"/>
      <c r="G1" s="285"/>
      <c r="H1" s="70"/>
      <c r="I1" s="41"/>
      <c r="J1" s="41"/>
      <c r="K1" s="39"/>
      <c r="L1" s="42"/>
    </row>
    <row r="2" spans="1:12" ht="14.25" customHeight="1" x14ac:dyDescent="0.2">
      <c r="A2" s="43" t="s">
        <v>71</v>
      </c>
      <c r="B2" s="39"/>
      <c r="C2" s="39"/>
      <c r="D2" s="39"/>
      <c r="E2" s="39"/>
      <c r="F2" s="39"/>
      <c r="G2" s="40"/>
      <c r="H2" s="300" t="s">
        <v>72</v>
      </c>
      <c r="I2" s="329" t="s">
        <v>14</v>
      </c>
      <c r="J2" s="330"/>
      <c r="K2" s="213">
        <f>Eelarve!B2</f>
        <v>0</v>
      </c>
      <c r="L2" s="42"/>
    </row>
    <row r="3" spans="1:12" ht="15" customHeight="1" x14ac:dyDescent="0.2">
      <c r="A3" s="57" t="s">
        <v>11</v>
      </c>
      <c r="B3" s="148">
        <f>Eelarve!E19</f>
        <v>0</v>
      </c>
      <c r="C3" s="148">
        <f>Eelarve!F19</f>
        <v>0</v>
      </c>
      <c r="D3" s="148">
        <f>Eelarve!G19</f>
        <v>0</v>
      </c>
      <c r="E3" s="44"/>
      <c r="F3" s="39"/>
      <c r="G3" s="45"/>
      <c r="H3" s="301"/>
      <c r="I3" s="41"/>
      <c r="J3" s="41"/>
      <c r="K3" s="60" t="s">
        <v>13</v>
      </c>
      <c r="L3" s="42"/>
    </row>
    <row r="4" spans="1:12" s="34" customFormat="1" ht="17.25" customHeight="1" x14ac:dyDescent="0.2">
      <c r="A4" s="46" t="s">
        <v>12</v>
      </c>
      <c r="B4" s="149"/>
      <c r="C4" s="149">
        <f>C11+C26+C41+C56+C71+C86</f>
        <v>0</v>
      </c>
      <c r="D4" s="149">
        <f>D11+D26+D41+D56+D71+D86</f>
        <v>0</v>
      </c>
      <c r="E4" s="47"/>
      <c r="F4" s="47"/>
      <c r="G4" s="48"/>
      <c r="H4" s="212">
        <f>Eelarve!G3</f>
        <v>0</v>
      </c>
      <c r="I4" s="49"/>
      <c r="J4" s="49"/>
      <c r="K4" s="251">
        <f>B3-C4-D4</f>
        <v>0</v>
      </c>
      <c r="L4" s="50"/>
    </row>
    <row r="5" spans="1:12" ht="16.5" customHeight="1" x14ac:dyDescent="0.2">
      <c r="A5" s="51"/>
      <c r="B5" s="58" t="e">
        <f>(C4+D4)/B3</f>
        <v>#DIV/0!</v>
      </c>
      <c r="C5" s="59" t="str">
        <f>IF(C3&gt;0,C4/C3,"")</f>
        <v/>
      </c>
      <c r="D5" s="59" t="str">
        <f>IF(D3&gt;0,D4/D3,"")</f>
        <v/>
      </c>
      <c r="E5" s="39"/>
      <c r="F5" s="39"/>
      <c r="G5" s="40"/>
      <c r="H5" s="70"/>
      <c r="I5" s="41"/>
      <c r="J5" s="41"/>
      <c r="K5" s="153"/>
      <c r="L5" s="42"/>
    </row>
    <row r="6" spans="1:12" s="35" customFormat="1" ht="18.75" customHeight="1" x14ac:dyDescent="0.2">
      <c r="A6" s="295" t="s">
        <v>52</v>
      </c>
      <c r="B6" s="292" t="s">
        <v>7</v>
      </c>
      <c r="C6" s="340" t="s">
        <v>8</v>
      </c>
      <c r="D6" s="340"/>
      <c r="E6" s="341"/>
      <c r="F6" s="341"/>
      <c r="G6" s="341"/>
      <c r="H6" s="341"/>
      <c r="I6" s="341"/>
      <c r="J6" s="342"/>
      <c r="K6" s="302" t="s">
        <v>10</v>
      </c>
      <c r="L6" s="52"/>
    </row>
    <row r="7" spans="1:12" s="35" customFormat="1" ht="18" customHeight="1" x14ac:dyDescent="0.2">
      <c r="A7" s="296"/>
      <c r="B7" s="293"/>
      <c r="C7" s="298" t="s">
        <v>9</v>
      </c>
      <c r="D7" s="299"/>
      <c r="E7" s="286" t="s">
        <v>76</v>
      </c>
      <c r="F7" s="286" t="s">
        <v>75</v>
      </c>
      <c r="G7" s="286" t="s">
        <v>74</v>
      </c>
      <c r="H7" s="286" t="s">
        <v>78</v>
      </c>
      <c r="I7" s="288" t="s">
        <v>105</v>
      </c>
      <c r="J7" s="290" t="s">
        <v>104</v>
      </c>
      <c r="K7" s="303"/>
      <c r="L7" s="52"/>
    </row>
    <row r="8" spans="1:12" ht="51" customHeight="1" x14ac:dyDescent="0.2">
      <c r="A8" s="297"/>
      <c r="B8" s="294"/>
      <c r="C8" s="225" t="s">
        <v>61</v>
      </c>
      <c r="D8" s="225" t="s">
        <v>48</v>
      </c>
      <c r="E8" s="287"/>
      <c r="F8" s="287"/>
      <c r="G8" s="287"/>
      <c r="H8" s="287"/>
      <c r="I8" s="289"/>
      <c r="J8" s="291"/>
      <c r="K8" s="304"/>
      <c r="L8" s="42"/>
    </row>
    <row r="9" spans="1:12" x14ac:dyDescent="0.2">
      <c r="A9" s="53"/>
      <c r="B9" s="309">
        <f>Eelarve!E20</f>
        <v>0</v>
      </c>
      <c r="C9" s="309">
        <f>Eelarve!F20</f>
        <v>0</v>
      </c>
      <c r="D9" s="309">
        <f>Eelarve!G20</f>
        <v>0</v>
      </c>
      <c r="E9" s="331"/>
      <c r="F9" s="332"/>
      <c r="G9" s="332"/>
      <c r="H9" s="332"/>
      <c r="I9" s="332"/>
      <c r="J9" s="333"/>
      <c r="K9" s="311">
        <f>B9-C11-D11</f>
        <v>0</v>
      </c>
      <c r="L9" s="42"/>
    </row>
    <row r="10" spans="1:12" s="36" customFormat="1" ht="2.25" customHeight="1" x14ac:dyDescent="0.2">
      <c r="A10" s="305" t="str">
        <f>Eelarve!A20</f>
        <v xml:space="preserve">1.1. </v>
      </c>
      <c r="B10" s="310"/>
      <c r="C10" s="310"/>
      <c r="D10" s="310"/>
      <c r="E10" s="334"/>
      <c r="F10" s="335"/>
      <c r="G10" s="335"/>
      <c r="H10" s="335"/>
      <c r="I10" s="335"/>
      <c r="J10" s="336"/>
      <c r="K10" s="312"/>
      <c r="L10" s="54"/>
    </row>
    <row r="11" spans="1:12" s="36" customFormat="1" ht="15.75" customHeight="1" x14ac:dyDescent="0.2">
      <c r="A11" s="305"/>
      <c r="B11" s="326"/>
      <c r="C11" s="55">
        <f>SUM(C12:C23)</f>
        <v>0</v>
      </c>
      <c r="D11" s="55">
        <f>SUM(D12:D23)</f>
        <v>0</v>
      </c>
      <c r="E11" s="337"/>
      <c r="F11" s="338"/>
      <c r="G11" s="338"/>
      <c r="H11" s="338"/>
      <c r="I11" s="338"/>
      <c r="J11" s="339"/>
      <c r="K11" s="313"/>
      <c r="L11" s="54"/>
    </row>
    <row r="12" spans="1:12" x14ac:dyDescent="0.2">
      <c r="A12" s="306"/>
      <c r="B12" s="327"/>
      <c r="C12" s="215"/>
      <c r="D12" s="74"/>
      <c r="E12" s="76"/>
      <c r="F12" s="98"/>
      <c r="G12" s="99"/>
      <c r="H12" s="100"/>
      <c r="I12" s="76"/>
      <c r="J12" s="77"/>
      <c r="K12" s="314"/>
      <c r="L12" s="42"/>
    </row>
    <row r="13" spans="1:12" x14ac:dyDescent="0.2">
      <c r="A13" s="306"/>
      <c r="B13" s="327"/>
      <c r="C13" s="74"/>
      <c r="D13" s="74"/>
      <c r="E13" s="76"/>
      <c r="F13" s="98"/>
      <c r="G13" s="99"/>
      <c r="H13" s="100"/>
      <c r="I13" s="76"/>
      <c r="J13" s="77"/>
      <c r="K13" s="315"/>
      <c r="L13" s="42"/>
    </row>
    <row r="14" spans="1:12" x14ac:dyDescent="0.2">
      <c r="A14" s="307"/>
      <c r="B14" s="327"/>
      <c r="C14" s="74"/>
      <c r="D14" s="74"/>
      <c r="E14" s="79"/>
      <c r="F14" s="79"/>
      <c r="G14" s="101"/>
      <c r="H14" s="102"/>
      <c r="I14" s="79"/>
      <c r="J14" s="77"/>
      <c r="K14" s="315"/>
      <c r="L14" s="42"/>
    </row>
    <row r="15" spans="1:12" x14ac:dyDescent="0.2">
      <c r="A15" s="307"/>
      <c r="B15" s="327"/>
      <c r="C15" s="74"/>
      <c r="D15" s="74"/>
      <c r="E15" s="79"/>
      <c r="F15" s="79"/>
      <c r="G15" s="101"/>
      <c r="H15" s="102"/>
      <c r="I15" s="79"/>
      <c r="J15" s="77"/>
      <c r="K15" s="315"/>
      <c r="L15" s="42"/>
    </row>
    <row r="16" spans="1:12" x14ac:dyDescent="0.2">
      <c r="A16" s="307"/>
      <c r="B16" s="327"/>
      <c r="C16" s="74"/>
      <c r="D16" s="74"/>
      <c r="E16" s="79"/>
      <c r="F16" s="79"/>
      <c r="G16" s="101"/>
      <c r="H16" s="102"/>
      <c r="I16" s="79"/>
      <c r="J16" s="77"/>
      <c r="K16" s="315"/>
      <c r="L16" s="42"/>
    </row>
    <row r="17" spans="1:12" x14ac:dyDescent="0.2">
      <c r="A17" s="307"/>
      <c r="B17" s="327"/>
      <c r="C17" s="74"/>
      <c r="D17" s="74"/>
      <c r="E17" s="79"/>
      <c r="F17" s="79"/>
      <c r="G17" s="101"/>
      <c r="H17" s="102"/>
      <c r="I17" s="79"/>
      <c r="J17" s="77"/>
      <c r="K17" s="315"/>
      <c r="L17" s="42"/>
    </row>
    <row r="18" spans="1:12" x14ac:dyDescent="0.2">
      <c r="A18" s="307"/>
      <c r="B18" s="327"/>
      <c r="C18" s="74"/>
      <c r="D18" s="74"/>
      <c r="E18" s="79"/>
      <c r="F18" s="79"/>
      <c r="G18" s="101"/>
      <c r="H18" s="102"/>
      <c r="I18" s="79"/>
      <c r="J18" s="77"/>
      <c r="K18" s="315"/>
      <c r="L18" s="42"/>
    </row>
    <row r="19" spans="1:12" x14ac:dyDescent="0.2">
      <c r="A19" s="307"/>
      <c r="B19" s="327"/>
      <c r="C19" s="74"/>
      <c r="D19" s="74"/>
      <c r="E19" s="79"/>
      <c r="F19" s="79"/>
      <c r="G19" s="101"/>
      <c r="H19" s="102"/>
      <c r="I19" s="79"/>
      <c r="J19" s="77"/>
      <c r="K19" s="315"/>
      <c r="L19" s="42"/>
    </row>
    <row r="20" spans="1:12" x14ac:dyDescent="0.2">
      <c r="A20" s="307"/>
      <c r="B20" s="327"/>
      <c r="C20" s="74"/>
      <c r="D20" s="74"/>
      <c r="E20" s="79"/>
      <c r="F20" s="79"/>
      <c r="G20" s="101"/>
      <c r="H20" s="102"/>
      <c r="I20" s="79"/>
      <c r="J20" s="77"/>
      <c r="K20" s="315"/>
      <c r="L20" s="42"/>
    </row>
    <row r="21" spans="1:12" x14ac:dyDescent="0.2">
      <c r="A21" s="307"/>
      <c r="B21" s="327"/>
      <c r="C21" s="74"/>
      <c r="D21" s="74"/>
      <c r="E21" s="79"/>
      <c r="F21" s="79"/>
      <c r="G21" s="101"/>
      <c r="H21" s="102"/>
      <c r="I21" s="79"/>
      <c r="J21" s="77"/>
      <c r="K21" s="315"/>
      <c r="L21" s="42"/>
    </row>
    <row r="22" spans="1:12" x14ac:dyDescent="0.2">
      <c r="A22" s="307"/>
      <c r="B22" s="327"/>
      <c r="C22" s="74"/>
      <c r="D22" s="74"/>
      <c r="E22" s="79"/>
      <c r="F22" s="79"/>
      <c r="G22" s="101"/>
      <c r="H22" s="102"/>
      <c r="I22" s="79"/>
      <c r="J22" s="77"/>
      <c r="K22" s="315"/>
      <c r="L22" s="42"/>
    </row>
    <row r="23" spans="1:12" x14ac:dyDescent="0.2">
      <c r="A23" s="308"/>
      <c r="B23" s="328"/>
      <c r="C23" s="150"/>
      <c r="D23" s="150"/>
      <c r="E23" s="80"/>
      <c r="F23" s="80"/>
      <c r="G23" s="103"/>
      <c r="H23" s="104"/>
      <c r="I23" s="80"/>
      <c r="J23" s="105"/>
      <c r="K23" s="316"/>
      <c r="L23" s="42"/>
    </row>
    <row r="24" spans="1:12" x14ac:dyDescent="0.2">
      <c r="A24" s="53"/>
      <c r="B24" s="151">
        <f>Eelarve!E21</f>
        <v>0</v>
      </c>
      <c r="C24" s="151">
        <f>Eelarve!F21</f>
        <v>0</v>
      </c>
      <c r="D24" s="151">
        <f>Eelarve!G21</f>
        <v>0</v>
      </c>
      <c r="E24" s="86"/>
      <c r="F24" s="87" t="s">
        <v>50</v>
      </c>
      <c r="G24" s="87"/>
      <c r="H24" s="87"/>
      <c r="I24" s="87"/>
      <c r="J24" s="88"/>
      <c r="K24" s="252">
        <f>B24-C26-D26</f>
        <v>0</v>
      </c>
      <c r="L24" s="42"/>
    </row>
    <row r="25" spans="1:12" ht="5.25" customHeight="1" x14ac:dyDescent="0.2">
      <c r="A25" s="305" t="str">
        <f>Eelarve!A21</f>
        <v xml:space="preserve">1.2. </v>
      </c>
      <c r="B25" s="152"/>
      <c r="C25" s="152"/>
      <c r="D25" s="152"/>
      <c r="E25" s="89"/>
      <c r="F25" s="90"/>
      <c r="G25" s="90"/>
      <c r="H25" s="90"/>
      <c r="I25" s="90"/>
      <c r="J25" s="91"/>
      <c r="K25" s="107"/>
      <c r="L25" s="42"/>
    </row>
    <row r="26" spans="1:12" ht="15" customHeight="1" x14ac:dyDescent="0.2">
      <c r="A26" s="305"/>
      <c r="B26" s="326"/>
      <c r="C26" s="55">
        <f>SUM(C27:C38)</f>
        <v>0</v>
      </c>
      <c r="D26" s="55">
        <f>SUM(D27:D38)</f>
        <v>0</v>
      </c>
      <c r="E26" s="92"/>
      <c r="F26" s="93"/>
      <c r="G26" s="93"/>
      <c r="H26" s="93"/>
      <c r="I26" s="93"/>
      <c r="J26" s="94"/>
      <c r="K26" s="108"/>
      <c r="L26" s="42"/>
    </row>
    <row r="27" spans="1:12" x14ac:dyDescent="0.2">
      <c r="A27" s="306"/>
      <c r="B27" s="327"/>
      <c r="C27" s="74"/>
      <c r="D27" s="74"/>
      <c r="E27" s="76"/>
      <c r="F27" s="98"/>
      <c r="G27" s="99"/>
      <c r="H27" s="100"/>
      <c r="I27" s="76"/>
      <c r="J27" s="77"/>
      <c r="K27" s="314"/>
      <c r="L27" s="42"/>
    </row>
    <row r="28" spans="1:12" x14ac:dyDescent="0.2">
      <c r="A28" s="306"/>
      <c r="B28" s="327"/>
      <c r="C28" s="74"/>
      <c r="D28" s="74"/>
      <c r="E28" s="76"/>
      <c r="F28" s="98"/>
      <c r="G28" s="99"/>
      <c r="H28" s="100"/>
      <c r="I28" s="76"/>
      <c r="J28" s="77"/>
      <c r="K28" s="315"/>
      <c r="L28" s="42"/>
    </row>
    <row r="29" spans="1:12" x14ac:dyDescent="0.2">
      <c r="A29" s="306"/>
      <c r="B29" s="327"/>
      <c r="C29" s="74"/>
      <c r="D29" s="74"/>
      <c r="E29" s="76"/>
      <c r="F29" s="98"/>
      <c r="G29" s="99"/>
      <c r="H29" s="100"/>
      <c r="I29" s="76"/>
      <c r="J29" s="77"/>
      <c r="K29" s="315"/>
      <c r="L29" s="42"/>
    </row>
    <row r="30" spans="1:12" x14ac:dyDescent="0.2">
      <c r="A30" s="306"/>
      <c r="B30" s="327"/>
      <c r="C30" s="74"/>
      <c r="D30" s="74"/>
      <c r="E30" s="76"/>
      <c r="F30" s="98"/>
      <c r="G30" s="99"/>
      <c r="H30" s="100"/>
      <c r="I30" s="76"/>
      <c r="J30" s="77"/>
      <c r="K30" s="315"/>
      <c r="L30" s="42"/>
    </row>
    <row r="31" spans="1:12" x14ac:dyDescent="0.2">
      <c r="A31" s="306"/>
      <c r="B31" s="327"/>
      <c r="C31" s="74"/>
      <c r="D31" s="74"/>
      <c r="E31" s="79"/>
      <c r="F31" s="79"/>
      <c r="G31" s="101"/>
      <c r="H31" s="102"/>
      <c r="I31" s="79"/>
      <c r="J31" s="77"/>
      <c r="K31" s="315"/>
      <c r="L31" s="42"/>
    </row>
    <row r="32" spans="1:12" x14ac:dyDescent="0.2">
      <c r="A32" s="306"/>
      <c r="B32" s="327"/>
      <c r="C32" s="74"/>
      <c r="D32" s="74"/>
      <c r="E32" s="79"/>
      <c r="F32" s="79"/>
      <c r="G32" s="101"/>
      <c r="H32" s="102"/>
      <c r="I32" s="79"/>
      <c r="J32" s="77"/>
      <c r="K32" s="315"/>
      <c r="L32" s="42"/>
    </row>
    <row r="33" spans="1:12" x14ac:dyDescent="0.2">
      <c r="A33" s="306"/>
      <c r="B33" s="327"/>
      <c r="C33" s="74"/>
      <c r="D33" s="74"/>
      <c r="E33" s="79"/>
      <c r="F33" s="79"/>
      <c r="G33" s="101"/>
      <c r="H33" s="102"/>
      <c r="I33" s="79"/>
      <c r="J33" s="77"/>
      <c r="K33" s="315"/>
      <c r="L33" s="42"/>
    </row>
    <row r="34" spans="1:12" x14ac:dyDescent="0.2">
      <c r="A34" s="306"/>
      <c r="B34" s="327"/>
      <c r="C34" s="74"/>
      <c r="D34" s="74"/>
      <c r="E34" s="79"/>
      <c r="F34" s="79"/>
      <c r="G34" s="101"/>
      <c r="H34" s="102"/>
      <c r="I34" s="79"/>
      <c r="J34" s="77"/>
      <c r="K34" s="315"/>
      <c r="L34" s="42"/>
    </row>
    <row r="35" spans="1:12" x14ac:dyDescent="0.2">
      <c r="A35" s="306"/>
      <c r="B35" s="327"/>
      <c r="C35" s="74"/>
      <c r="D35" s="74"/>
      <c r="E35" s="79"/>
      <c r="F35" s="79"/>
      <c r="G35" s="101"/>
      <c r="H35" s="102"/>
      <c r="I35" s="79"/>
      <c r="J35" s="77"/>
      <c r="K35" s="315"/>
      <c r="L35" s="42"/>
    </row>
    <row r="36" spans="1:12" x14ac:dyDescent="0.2">
      <c r="A36" s="307"/>
      <c r="B36" s="327"/>
      <c r="C36" s="215" t="s">
        <v>50</v>
      </c>
      <c r="D36" s="74"/>
      <c r="E36" s="79"/>
      <c r="F36" s="79"/>
      <c r="G36" s="101"/>
      <c r="H36" s="102"/>
      <c r="I36" s="79"/>
      <c r="J36" s="77"/>
      <c r="K36" s="315"/>
      <c r="L36" s="42"/>
    </row>
    <row r="37" spans="1:12" x14ac:dyDescent="0.2">
      <c r="A37" s="307"/>
      <c r="B37" s="327"/>
      <c r="C37" s="74"/>
      <c r="D37" s="74"/>
      <c r="E37" s="79"/>
      <c r="F37" s="79"/>
      <c r="G37" s="101"/>
      <c r="H37" s="102"/>
      <c r="I37" s="79"/>
      <c r="J37" s="77"/>
      <c r="K37" s="315"/>
      <c r="L37" s="42"/>
    </row>
    <row r="38" spans="1:12" x14ac:dyDescent="0.2">
      <c r="A38" s="308"/>
      <c r="B38" s="328"/>
      <c r="C38" s="150"/>
      <c r="D38" s="150"/>
      <c r="E38" s="80"/>
      <c r="F38" s="80"/>
      <c r="G38" s="103"/>
      <c r="H38" s="104"/>
      <c r="I38" s="80"/>
      <c r="J38" s="105"/>
      <c r="K38" s="316"/>
      <c r="L38" s="42"/>
    </row>
    <row r="39" spans="1:12" x14ac:dyDescent="0.2">
      <c r="A39" s="53"/>
      <c r="B39" s="309">
        <f>Eelarve!E22</f>
        <v>0</v>
      </c>
      <c r="C39" s="309">
        <f>Eelarve!F22</f>
        <v>0</v>
      </c>
      <c r="D39" s="309">
        <f>Eelarve!G22</f>
        <v>0</v>
      </c>
      <c r="E39" s="317"/>
      <c r="F39" s="318"/>
      <c r="G39" s="318"/>
      <c r="H39" s="318"/>
      <c r="I39" s="318"/>
      <c r="J39" s="319"/>
      <c r="K39" s="311">
        <f>B39-C41-D41</f>
        <v>0</v>
      </c>
      <c r="L39" s="42"/>
    </row>
    <row r="40" spans="1:12" ht="6" customHeight="1" x14ac:dyDescent="0.2">
      <c r="A40" s="305" t="str">
        <f>Eelarve!A22</f>
        <v xml:space="preserve">1.3. </v>
      </c>
      <c r="B40" s="310"/>
      <c r="C40" s="310"/>
      <c r="D40" s="310"/>
      <c r="E40" s="320"/>
      <c r="F40" s="321"/>
      <c r="G40" s="321"/>
      <c r="H40" s="321"/>
      <c r="I40" s="321"/>
      <c r="J40" s="322"/>
      <c r="K40" s="312"/>
      <c r="L40" s="42"/>
    </row>
    <row r="41" spans="1:12" ht="15" customHeight="1" x14ac:dyDescent="0.2">
      <c r="A41" s="305"/>
      <c r="B41" s="326"/>
      <c r="C41" s="55">
        <f>SUM(C42:C53)</f>
        <v>0</v>
      </c>
      <c r="D41" s="55">
        <f>SUM(D42:D53)</f>
        <v>0</v>
      </c>
      <c r="E41" s="323"/>
      <c r="F41" s="324"/>
      <c r="G41" s="324"/>
      <c r="H41" s="324"/>
      <c r="I41" s="324"/>
      <c r="J41" s="325"/>
      <c r="K41" s="313"/>
      <c r="L41" s="42"/>
    </row>
    <row r="42" spans="1:12" x14ac:dyDescent="0.2">
      <c r="A42" s="306"/>
      <c r="B42" s="327"/>
      <c r="C42" s="74"/>
      <c r="D42" s="74"/>
      <c r="E42" s="76"/>
      <c r="F42" s="98"/>
      <c r="G42" s="99"/>
      <c r="H42" s="100"/>
      <c r="I42" s="76"/>
      <c r="J42" s="77"/>
      <c r="K42" s="314"/>
      <c r="L42" s="42"/>
    </row>
    <row r="43" spans="1:12" x14ac:dyDescent="0.2">
      <c r="A43" s="306"/>
      <c r="B43" s="327"/>
      <c r="C43" s="74"/>
      <c r="D43" s="74"/>
      <c r="E43" s="76"/>
      <c r="F43" s="98"/>
      <c r="G43" s="99"/>
      <c r="H43" s="100"/>
      <c r="I43" s="76"/>
      <c r="J43" s="77"/>
      <c r="K43" s="315"/>
      <c r="L43" s="42"/>
    </row>
    <row r="44" spans="1:12" x14ac:dyDescent="0.2">
      <c r="A44" s="306"/>
      <c r="B44" s="327"/>
      <c r="C44" s="74"/>
      <c r="D44" s="74"/>
      <c r="E44" s="76"/>
      <c r="F44" s="98"/>
      <c r="G44" s="99"/>
      <c r="H44" s="100"/>
      <c r="I44" s="76"/>
      <c r="J44" s="77"/>
      <c r="K44" s="315"/>
      <c r="L44" s="42"/>
    </row>
    <row r="45" spans="1:12" x14ac:dyDescent="0.2">
      <c r="A45" s="306"/>
      <c r="B45" s="327"/>
      <c r="C45" s="74"/>
      <c r="D45" s="74"/>
      <c r="E45" s="76"/>
      <c r="F45" s="98"/>
      <c r="G45" s="99"/>
      <c r="H45" s="100"/>
      <c r="I45" s="76"/>
      <c r="J45" s="77"/>
      <c r="K45" s="315"/>
      <c r="L45" s="42"/>
    </row>
    <row r="46" spans="1:12" x14ac:dyDescent="0.2">
      <c r="A46" s="306"/>
      <c r="B46" s="327"/>
      <c r="C46" s="74"/>
      <c r="D46" s="74"/>
      <c r="E46" s="79"/>
      <c r="F46" s="79"/>
      <c r="G46" s="101"/>
      <c r="H46" s="102"/>
      <c r="I46" s="79"/>
      <c r="J46" s="77"/>
      <c r="K46" s="315"/>
      <c r="L46" s="42"/>
    </row>
    <row r="47" spans="1:12" x14ac:dyDescent="0.2">
      <c r="A47" s="307"/>
      <c r="B47" s="327"/>
      <c r="C47" s="74"/>
      <c r="D47" s="74"/>
      <c r="E47" s="79"/>
      <c r="F47" s="79"/>
      <c r="G47" s="101"/>
      <c r="H47" s="102"/>
      <c r="I47" s="79"/>
      <c r="J47" s="77"/>
      <c r="K47" s="315"/>
      <c r="L47" s="42"/>
    </row>
    <row r="48" spans="1:12" x14ac:dyDescent="0.2">
      <c r="A48" s="307"/>
      <c r="B48" s="327"/>
      <c r="C48" s="74"/>
      <c r="D48" s="74"/>
      <c r="E48" s="79"/>
      <c r="F48" s="79"/>
      <c r="G48" s="101"/>
      <c r="H48" s="102"/>
      <c r="I48" s="79"/>
      <c r="J48" s="77"/>
      <c r="K48" s="315"/>
      <c r="L48" s="42"/>
    </row>
    <row r="49" spans="1:12" x14ac:dyDescent="0.2">
      <c r="A49" s="307"/>
      <c r="B49" s="327"/>
      <c r="C49" s="74"/>
      <c r="D49" s="74"/>
      <c r="E49" s="79"/>
      <c r="F49" s="79"/>
      <c r="G49" s="101"/>
      <c r="H49" s="102"/>
      <c r="I49" s="79"/>
      <c r="J49" s="77"/>
      <c r="K49" s="315"/>
      <c r="L49" s="42"/>
    </row>
    <row r="50" spans="1:12" x14ac:dyDescent="0.2">
      <c r="A50" s="307"/>
      <c r="B50" s="327"/>
      <c r="C50" s="74"/>
      <c r="D50" s="74"/>
      <c r="E50" s="79"/>
      <c r="F50" s="79"/>
      <c r="G50" s="101"/>
      <c r="H50" s="102"/>
      <c r="I50" s="79"/>
      <c r="J50" s="77"/>
      <c r="K50" s="315"/>
      <c r="L50" s="42"/>
    </row>
    <row r="51" spans="1:12" x14ac:dyDescent="0.2">
      <c r="A51" s="307"/>
      <c r="B51" s="327"/>
      <c r="C51" s="74"/>
      <c r="D51" s="74"/>
      <c r="E51" s="79"/>
      <c r="F51" s="79"/>
      <c r="G51" s="101"/>
      <c r="H51" s="102"/>
      <c r="I51" s="79"/>
      <c r="J51" s="77"/>
      <c r="K51" s="315"/>
      <c r="L51" s="42"/>
    </row>
    <row r="52" spans="1:12" x14ac:dyDescent="0.2">
      <c r="A52" s="307"/>
      <c r="B52" s="327"/>
      <c r="C52" s="74"/>
      <c r="D52" s="74"/>
      <c r="E52" s="79"/>
      <c r="F52" s="79"/>
      <c r="G52" s="101"/>
      <c r="H52" s="102"/>
      <c r="I52" s="79"/>
      <c r="J52" s="77"/>
      <c r="K52" s="315"/>
      <c r="L52" s="42"/>
    </row>
    <row r="53" spans="1:12" x14ac:dyDescent="0.2">
      <c r="A53" s="308"/>
      <c r="B53" s="328"/>
      <c r="C53" s="150"/>
      <c r="D53" s="150"/>
      <c r="E53" s="80"/>
      <c r="F53" s="80"/>
      <c r="G53" s="103"/>
      <c r="H53" s="104"/>
      <c r="I53" s="80"/>
      <c r="J53" s="105"/>
      <c r="K53" s="316"/>
      <c r="L53" s="42"/>
    </row>
    <row r="54" spans="1:12" x14ac:dyDescent="0.2">
      <c r="A54" s="53"/>
      <c r="B54" s="309">
        <f>Eelarve!E23</f>
        <v>0</v>
      </c>
      <c r="C54" s="309">
        <f>Eelarve!F23</f>
        <v>0</v>
      </c>
      <c r="D54" s="309">
        <f>Eelarve!G23</f>
        <v>0</v>
      </c>
      <c r="E54" s="317"/>
      <c r="F54" s="318"/>
      <c r="G54" s="318"/>
      <c r="H54" s="318"/>
      <c r="I54" s="318"/>
      <c r="J54" s="319"/>
      <c r="K54" s="311">
        <f>B54-C56-D56</f>
        <v>0</v>
      </c>
      <c r="L54" s="42"/>
    </row>
    <row r="55" spans="1:12" ht="4.5" customHeight="1" x14ac:dyDescent="0.2">
      <c r="A55" s="305" t="str">
        <f>Eelarve!A23</f>
        <v>1.4.</v>
      </c>
      <c r="B55" s="310"/>
      <c r="C55" s="310"/>
      <c r="D55" s="310"/>
      <c r="E55" s="320"/>
      <c r="F55" s="321"/>
      <c r="G55" s="321"/>
      <c r="H55" s="321"/>
      <c r="I55" s="321"/>
      <c r="J55" s="322"/>
      <c r="K55" s="312"/>
      <c r="L55" s="42"/>
    </row>
    <row r="56" spans="1:12" ht="15.75" customHeight="1" x14ac:dyDescent="0.2">
      <c r="A56" s="305"/>
      <c r="B56" s="326"/>
      <c r="C56" s="55">
        <f>SUM(C57:C68)</f>
        <v>0</v>
      </c>
      <c r="D56" s="55">
        <f>SUM(D57:D68)</f>
        <v>0</v>
      </c>
      <c r="E56" s="323"/>
      <c r="F56" s="324"/>
      <c r="G56" s="324"/>
      <c r="H56" s="324"/>
      <c r="I56" s="324"/>
      <c r="J56" s="325"/>
      <c r="K56" s="313"/>
      <c r="L56" s="42"/>
    </row>
    <row r="57" spans="1:12" x14ac:dyDescent="0.2">
      <c r="A57" s="306"/>
      <c r="B57" s="327"/>
      <c r="C57" s="74"/>
      <c r="D57" s="74"/>
      <c r="E57" s="76"/>
      <c r="F57" s="98"/>
      <c r="G57" s="75"/>
      <c r="H57" s="95"/>
      <c r="I57" s="76"/>
      <c r="J57" s="77"/>
      <c r="K57" s="314"/>
      <c r="L57" s="42"/>
    </row>
    <row r="58" spans="1:12" x14ac:dyDescent="0.2">
      <c r="A58" s="306"/>
      <c r="B58" s="327"/>
      <c r="C58" s="74"/>
      <c r="D58" s="74"/>
      <c r="E58" s="76"/>
      <c r="F58" s="98"/>
      <c r="G58" s="75"/>
      <c r="H58" s="95"/>
      <c r="I58" s="76"/>
      <c r="J58" s="77"/>
      <c r="K58" s="315"/>
      <c r="L58" s="42"/>
    </row>
    <row r="59" spans="1:12" x14ac:dyDescent="0.2">
      <c r="A59" s="306"/>
      <c r="B59" s="327"/>
      <c r="C59" s="74"/>
      <c r="D59" s="74"/>
      <c r="E59" s="79"/>
      <c r="F59" s="79"/>
      <c r="G59" s="78"/>
      <c r="H59" s="96"/>
      <c r="I59" s="79"/>
      <c r="J59" s="77"/>
      <c r="K59" s="315"/>
      <c r="L59" s="42"/>
    </row>
    <row r="60" spans="1:12" x14ac:dyDescent="0.2">
      <c r="A60" s="306"/>
      <c r="B60" s="327"/>
      <c r="C60" s="74"/>
      <c r="D60" s="74"/>
      <c r="E60" s="79"/>
      <c r="F60" s="79"/>
      <c r="G60" s="78"/>
      <c r="H60" s="96"/>
      <c r="I60" s="79"/>
      <c r="J60" s="77"/>
      <c r="K60" s="315"/>
      <c r="L60" s="42"/>
    </row>
    <row r="61" spans="1:12" x14ac:dyDescent="0.2">
      <c r="A61" s="306"/>
      <c r="B61" s="327"/>
      <c r="C61" s="74"/>
      <c r="D61" s="74"/>
      <c r="E61" s="79"/>
      <c r="F61" s="79"/>
      <c r="G61" s="78"/>
      <c r="H61" s="96"/>
      <c r="I61" s="79"/>
      <c r="J61" s="77"/>
      <c r="K61" s="315"/>
      <c r="L61" s="42"/>
    </row>
    <row r="62" spans="1:12" x14ac:dyDescent="0.2">
      <c r="A62" s="306"/>
      <c r="B62" s="327"/>
      <c r="C62" s="74"/>
      <c r="D62" s="74"/>
      <c r="E62" s="79"/>
      <c r="F62" s="79"/>
      <c r="G62" s="78"/>
      <c r="H62" s="96"/>
      <c r="I62" s="79"/>
      <c r="J62" s="77"/>
      <c r="K62" s="315"/>
      <c r="L62" s="42"/>
    </row>
    <row r="63" spans="1:12" x14ac:dyDescent="0.2">
      <c r="A63" s="306"/>
      <c r="B63" s="327"/>
      <c r="C63" s="74"/>
      <c r="D63" s="74"/>
      <c r="E63" s="79"/>
      <c r="F63" s="79"/>
      <c r="G63" s="78"/>
      <c r="H63" s="96"/>
      <c r="I63" s="79"/>
      <c r="J63" s="77"/>
      <c r="K63" s="315"/>
      <c r="L63" s="42"/>
    </row>
    <row r="64" spans="1:12" x14ac:dyDescent="0.2">
      <c r="A64" s="307"/>
      <c r="B64" s="327"/>
      <c r="C64" s="74"/>
      <c r="D64" s="74"/>
      <c r="E64" s="79"/>
      <c r="F64" s="79"/>
      <c r="G64" s="78"/>
      <c r="H64" s="96"/>
      <c r="I64" s="79"/>
      <c r="J64" s="77"/>
      <c r="K64" s="315"/>
      <c r="L64" s="42"/>
    </row>
    <row r="65" spans="1:12" x14ac:dyDescent="0.2">
      <c r="A65" s="307"/>
      <c r="B65" s="327"/>
      <c r="C65" s="74"/>
      <c r="D65" s="74"/>
      <c r="E65" s="79"/>
      <c r="F65" s="79"/>
      <c r="G65" s="78"/>
      <c r="H65" s="96"/>
      <c r="I65" s="79"/>
      <c r="J65" s="77"/>
      <c r="K65" s="315"/>
      <c r="L65" s="42"/>
    </row>
    <row r="66" spans="1:12" x14ac:dyDescent="0.2">
      <c r="A66" s="307"/>
      <c r="B66" s="327"/>
      <c r="C66" s="74"/>
      <c r="D66" s="74"/>
      <c r="E66" s="79"/>
      <c r="F66" s="79"/>
      <c r="G66" s="78"/>
      <c r="H66" s="96"/>
      <c r="I66" s="79"/>
      <c r="J66" s="77"/>
      <c r="K66" s="315"/>
      <c r="L66" s="42"/>
    </row>
    <row r="67" spans="1:12" x14ac:dyDescent="0.2">
      <c r="A67" s="307"/>
      <c r="B67" s="327"/>
      <c r="C67" s="74"/>
      <c r="D67" s="74"/>
      <c r="E67" s="79"/>
      <c r="F67" s="79"/>
      <c r="G67" s="78"/>
      <c r="H67" s="96"/>
      <c r="I67" s="79"/>
      <c r="J67" s="77"/>
      <c r="K67" s="315"/>
      <c r="L67" s="42"/>
    </row>
    <row r="68" spans="1:12" x14ac:dyDescent="0.2">
      <c r="A68" s="308"/>
      <c r="B68" s="328"/>
      <c r="C68" s="150"/>
      <c r="D68" s="150"/>
      <c r="E68" s="80"/>
      <c r="F68" s="80"/>
      <c r="G68" s="81"/>
      <c r="H68" s="97"/>
      <c r="I68" s="80"/>
      <c r="J68" s="105"/>
      <c r="K68" s="316"/>
      <c r="L68" s="42"/>
    </row>
    <row r="69" spans="1:12" x14ac:dyDescent="0.2">
      <c r="A69" s="106"/>
      <c r="B69" s="309">
        <f>Eelarve!E24</f>
        <v>0</v>
      </c>
      <c r="C69" s="309">
        <f>Eelarve!F24</f>
        <v>0</v>
      </c>
      <c r="D69" s="309">
        <f>Eelarve!G24</f>
        <v>0</v>
      </c>
      <c r="E69" s="317"/>
      <c r="F69" s="318"/>
      <c r="G69" s="318"/>
      <c r="H69" s="318"/>
      <c r="I69" s="318"/>
      <c r="J69" s="319"/>
      <c r="K69" s="311">
        <f>B69-C71-D71</f>
        <v>0</v>
      </c>
      <c r="L69" s="42"/>
    </row>
    <row r="70" spans="1:12" ht="4.5" customHeight="1" x14ac:dyDescent="0.2">
      <c r="A70" s="305" t="str">
        <f>Eelarve!A24</f>
        <v>1.5. Töötuskindlustusmakse 0,8%</v>
      </c>
      <c r="B70" s="310"/>
      <c r="C70" s="310"/>
      <c r="D70" s="310"/>
      <c r="E70" s="320"/>
      <c r="F70" s="321"/>
      <c r="G70" s="321"/>
      <c r="H70" s="321"/>
      <c r="I70" s="321"/>
      <c r="J70" s="322"/>
      <c r="K70" s="312"/>
      <c r="L70" s="42"/>
    </row>
    <row r="71" spans="1:12" ht="15.75" customHeight="1" x14ac:dyDescent="0.2">
      <c r="A71" s="305"/>
      <c r="B71" s="326"/>
      <c r="C71" s="55">
        <f>SUM(C72:C83)</f>
        <v>0</v>
      </c>
      <c r="D71" s="55">
        <f>SUM(D72:D83)</f>
        <v>0</v>
      </c>
      <c r="E71" s="323"/>
      <c r="F71" s="324"/>
      <c r="G71" s="324"/>
      <c r="H71" s="324"/>
      <c r="I71" s="324"/>
      <c r="J71" s="325"/>
      <c r="K71" s="313"/>
      <c r="L71" s="42"/>
    </row>
    <row r="72" spans="1:12" x14ac:dyDescent="0.2">
      <c r="A72" s="306"/>
      <c r="B72" s="327"/>
      <c r="C72" s="74"/>
      <c r="D72" s="74"/>
      <c r="E72" s="76"/>
      <c r="F72" s="98"/>
      <c r="G72" s="75"/>
      <c r="H72" s="95"/>
      <c r="I72" s="76"/>
      <c r="J72" s="77"/>
      <c r="K72" s="314"/>
      <c r="L72" s="42"/>
    </row>
    <row r="73" spans="1:12" x14ac:dyDescent="0.2">
      <c r="A73" s="306"/>
      <c r="B73" s="327"/>
      <c r="C73" s="74"/>
      <c r="D73" s="74"/>
      <c r="E73" s="76"/>
      <c r="F73" s="98"/>
      <c r="G73" s="75"/>
      <c r="H73" s="95"/>
      <c r="I73" s="76"/>
      <c r="J73" s="77"/>
      <c r="K73" s="315"/>
      <c r="L73" s="42"/>
    </row>
    <row r="74" spans="1:12" x14ac:dyDescent="0.2">
      <c r="A74" s="306"/>
      <c r="B74" s="327"/>
      <c r="C74" s="74"/>
      <c r="D74" s="74"/>
      <c r="E74" s="79"/>
      <c r="F74" s="79"/>
      <c r="G74" s="78"/>
      <c r="H74" s="96"/>
      <c r="I74" s="79"/>
      <c r="J74" s="77"/>
      <c r="K74" s="315"/>
      <c r="L74" s="42"/>
    </row>
    <row r="75" spans="1:12" x14ac:dyDescent="0.2">
      <c r="A75" s="306"/>
      <c r="B75" s="327"/>
      <c r="C75" s="74"/>
      <c r="D75" s="74"/>
      <c r="E75" s="79"/>
      <c r="F75" s="79"/>
      <c r="G75" s="78"/>
      <c r="H75" s="96"/>
      <c r="I75" s="79"/>
      <c r="J75" s="77"/>
      <c r="K75" s="315"/>
      <c r="L75" s="42"/>
    </row>
    <row r="76" spans="1:12" x14ac:dyDescent="0.2">
      <c r="A76" s="307"/>
      <c r="B76" s="327"/>
      <c r="C76" s="74"/>
      <c r="D76" s="74"/>
      <c r="E76" s="79"/>
      <c r="F76" s="79"/>
      <c r="G76" s="78"/>
      <c r="H76" s="96"/>
      <c r="I76" s="79"/>
      <c r="J76" s="77"/>
      <c r="K76" s="315"/>
      <c r="L76" s="42"/>
    </row>
    <row r="77" spans="1:12" x14ac:dyDescent="0.2">
      <c r="A77" s="307"/>
      <c r="B77" s="327"/>
      <c r="C77" s="74"/>
      <c r="D77" s="74"/>
      <c r="E77" s="79"/>
      <c r="F77" s="79"/>
      <c r="G77" s="78"/>
      <c r="H77" s="96"/>
      <c r="I77" s="79"/>
      <c r="J77" s="77"/>
      <c r="K77" s="315"/>
      <c r="L77" s="42"/>
    </row>
    <row r="78" spans="1:12" x14ac:dyDescent="0.2">
      <c r="A78" s="307"/>
      <c r="B78" s="327"/>
      <c r="C78" s="74"/>
      <c r="D78" s="74"/>
      <c r="E78" s="79"/>
      <c r="F78" s="79"/>
      <c r="G78" s="78"/>
      <c r="H78" s="96"/>
      <c r="I78" s="79"/>
      <c r="J78" s="77"/>
      <c r="K78" s="315"/>
      <c r="L78" s="42"/>
    </row>
    <row r="79" spans="1:12" x14ac:dyDescent="0.2">
      <c r="A79" s="307"/>
      <c r="B79" s="327"/>
      <c r="C79" s="74"/>
      <c r="D79" s="74"/>
      <c r="E79" s="79"/>
      <c r="F79" s="79"/>
      <c r="G79" s="78"/>
      <c r="H79" s="96"/>
      <c r="I79" s="79"/>
      <c r="J79" s="77"/>
      <c r="K79" s="315"/>
      <c r="L79" s="42"/>
    </row>
    <row r="80" spans="1:12" x14ac:dyDescent="0.2">
      <c r="A80" s="307"/>
      <c r="B80" s="327"/>
      <c r="C80" s="74"/>
      <c r="D80" s="74"/>
      <c r="E80" s="79"/>
      <c r="F80" s="79"/>
      <c r="G80" s="78"/>
      <c r="H80" s="96"/>
      <c r="I80" s="79"/>
      <c r="J80" s="77"/>
      <c r="K80" s="315"/>
      <c r="L80" s="42"/>
    </row>
    <row r="81" spans="1:12" x14ac:dyDescent="0.2">
      <c r="A81" s="307"/>
      <c r="B81" s="327"/>
      <c r="C81" s="74"/>
      <c r="D81" s="74"/>
      <c r="E81" s="79"/>
      <c r="F81" s="79"/>
      <c r="G81" s="78"/>
      <c r="H81" s="96"/>
      <c r="I81" s="79"/>
      <c r="J81" s="77"/>
      <c r="K81" s="315"/>
      <c r="L81" s="42"/>
    </row>
    <row r="82" spans="1:12" x14ac:dyDescent="0.2">
      <c r="A82" s="307"/>
      <c r="B82" s="327"/>
      <c r="C82" s="74"/>
      <c r="D82" s="74"/>
      <c r="E82" s="79"/>
      <c r="F82" s="79"/>
      <c r="G82" s="78"/>
      <c r="H82" s="96"/>
      <c r="I82" s="79"/>
      <c r="J82" s="77"/>
      <c r="K82" s="315"/>
      <c r="L82" s="42"/>
    </row>
    <row r="83" spans="1:12" x14ac:dyDescent="0.2">
      <c r="A83" s="308"/>
      <c r="B83" s="328"/>
      <c r="C83" s="150"/>
      <c r="D83" s="150"/>
      <c r="E83" s="80"/>
      <c r="F83" s="80"/>
      <c r="G83" s="81"/>
      <c r="H83" s="97"/>
      <c r="I83" s="80"/>
      <c r="J83" s="105"/>
      <c r="K83" s="316"/>
      <c r="L83" s="42"/>
    </row>
    <row r="84" spans="1:12" x14ac:dyDescent="0.2">
      <c r="A84" s="256"/>
      <c r="B84" s="309">
        <f>Eelarve!E25</f>
        <v>0</v>
      </c>
      <c r="C84" s="309">
        <f>Eelarve!F25</f>
        <v>0</v>
      </c>
      <c r="D84" s="309">
        <f>Eelarve!G25</f>
        <v>0</v>
      </c>
      <c r="E84" s="317"/>
      <c r="F84" s="318"/>
      <c r="G84" s="318"/>
      <c r="H84" s="318"/>
      <c r="I84" s="318"/>
      <c r="J84" s="319"/>
      <c r="K84" s="311">
        <f>B84-C86-D86</f>
        <v>0</v>
      </c>
      <c r="L84" s="42"/>
    </row>
    <row r="85" spans="1:12" ht="4.5" customHeight="1" x14ac:dyDescent="0.2">
      <c r="A85" s="305" t="str">
        <f>Eelarve!A25</f>
        <v>1.6. Sotsiaalmaks 33%</v>
      </c>
      <c r="B85" s="310"/>
      <c r="C85" s="310"/>
      <c r="D85" s="310"/>
      <c r="E85" s="320"/>
      <c r="F85" s="321"/>
      <c r="G85" s="321"/>
      <c r="H85" s="321"/>
      <c r="I85" s="321"/>
      <c r="J85" s="322"/>
      <c r="K85" s="312"/>
      <c r="L85" s="42"/>
    </row>
    <row r="86" spans="1:12" ht="15.75" customHeight="1" x14ac:dyDescent="0.2">
      <c r="A86" s="305"/>
      <c r="B86" s="326"/>
      <c r="C86" s="55">
        <f>SUM(C87:C98)</f>
        <v>0</v>
      </c>
      <c r="D86" s="55">
        <f>SUM(D87:D98)</f>
        <v>0</v>
      </c>
      <c r="E86" s="323"/>
      <c r="F86" s="324"/>
      <c r="G86" s="324"/>
      <c r="H86" s="324"/>
      <c r="I86" s="324"/>
      <c r="J86" s="325"/>
      <c r="K86" s="313"/>
      <c r="L86" s="42"/>
    </row>
    <row r="87" spans="1:12" x14ac:dyDescent="0.2">
      <c r="A87" s="306"/>
      <c r="B87" s="327"/>
      <c r="C87" s="74"/>
      <c r="D87" s="74"/>
      <c r="E87" s="76"/>
      <c r="F87" s="98"/>
      <c r="G87" s="75"/>
      <c r="H87" s="95"/>
      <c r="I87" s="76"/>
      <c r="J87" s="77"/>
      <c r="K87" s="314"/>
      <c r="L87" s="42"/>
    </row>
    <row r="88" spans="1:12" x14ac:dyDescent="0.2">
      <c r="A88" s="306"/>
      <c r="B88" s="327"/>
      <c r="C88" s="74"/>
      <c r="D88" s="74"/>
      <c r="E88" s="76"/>
      <c r="F88" s="98"/>
      <c r="G88" s="75"/>
      <c r="H88" s="95"/>
      <c r="I88" s="76"/>
      <c r="J88" s="77"/>
      <c r="K88" s="315"/>
      <c r="L88" s="42"/>
    </row>
    <row r="89" spans="1:12" x14ac:dyDescent="0.2">
      <c r="A89" s="306"/>
      <c r="B89" s="327"/>
      <c r="C89" s="74"/>
      <c r="D89" s="74"/>
      <c r="E89" s="79"/>
      <c r="F89" s="79"/>
      <c r="G89" s="78"/>
      <c r="H89" s="96"/>
      <c r="I89" s="79"/>
      <c r="J89" s="77"/>
      <c r="K89" s="315"/>
      <c r="L89" s="42"/>
    </row>
    <row r="90" spans="1:12" x14ac:dyDescent="0.2">
      <c r="A90" s="306"/>
      <c r="B90" s="327"/>
      <c r="C90" s="74"/>
      <c r="D90" s="74"/>
      <c r="E90" s="79"/>
      <c r="F90" s="79"/>
      <c r="G90" s="78"/>
      <c r="H90" s="96"/>
      <c r="I90" s="79"/>
      <c r="J90" s="77"/>
      <c r="K90" s="315"/>
      <c r="L90" s="42"/>
    </row>
    <row r="91" spans="1:12" x14ac:dyDescent="0.2">
      <c r="A91" s="307"/>
      <c r="B91" s="327"/>
      <c r="C91" s="74"/>
      <c r="D91" s="74"/>
      <c r="E91" s="79"/>
      <c r="F91" s="79"/>
      <c r="G91" s="78"/>
      <c r="H91" s="96"/>
      <c r="I91" s="79"/>
      <c r="J91" s="77"/>
      <c r="K91" s="315"/>
      <c r="L91" s="42"/>
    </row>
    <row r="92" spans="1:12" x14ac:dyDescent="0.2">
      <c r="A92" s="307"/>
      <c r="B92" s="327"/>
      <c r="C92" s="74"/>
      <c r="D92" s="74"/>
      <c r="E92" s="79"/>
      <c r="F92" s="79"/>
      <c r="G92" s="78"/>
      <c r="H92" s="96"/>
      <c r="I92" s="79"/>
      <c r="J92" s="77"/>
      <c r="K92" s="315"/>
      <c r="L92" s="42"/>
    </row>
    <row r="93" spans="1:12" x14ac:dyDescent="0.2">
      <c r="A93" s="307"/>
      <c r="B93" s="327"/>
      <c r="C93" s="74"/>
      <c r="D93" s="74"/>
      <c r="E93" s="79"/>
      <c r="F93" s="79"/>
      <c r="G93" s="78"/>
      <c r="H93" s="96"/>
      <c r="I93" s="79"/>
      <c r="J93" s="77"/>
      <c r="K93" s="315"/>
      <c r="L93" s="42"/>
    </row>
    <row r="94" spans="1:12" x14ac:dyDescent="0.2">
      <c r="A94" s="307"/>
      <c r="B94" s="327"/>
      <c r="C94" s="74"/>
      <c r="D94" s="74"/>
      <c r="E94" s="79"/>
      <c r="F94" s="79"/>
      <c r="G94" s="78"/>
      <c r="H94" s="96"/>
      <c r="I94" s="79"/>
      <c r="J94" s="77"/>
      <c r="K94" s="315"/>
      <c r="L94" s="42"/>
    </row>
    <row r="95" spans="1:12" x14ac:dyDescent="0.2">
      <c r="A95" s="307"/>
      <c r="B95" s="327"/>
      <c r="C95" s="74"/>
      <c r="D95" s="74"/>
      <c r="E95" s="79"/>
      <c r="F95" s="79"/>
      <c r="G95" s="78"/>
      <c r="H95" s="96"/>
      <c r="I95" s="79"/>
      <c r="J95" s="77"/>
      <c r="K95" s="315"/>
      <c r="L95" s="42"/>
    </row>
    <row r="96" spans="1:12" x14ac:dyDescent="0.2">
      <c r="A96" s="307"/>
      <c r="B96" s="327"/>
      <c r="C96" s="74"/>
      <c r="D96" s="74"/>
      <c r="E96" s="79"/>
      <c r="F96" s="79"/>
      <c r="G96" s="78"/>
      <c r="H96" s="96"/>
      <c r="I96" s="79"/>
      <c r="J96" s="77"/>
      <c r="K96" s="315"/>
      <c r="L96" s="42"/>
    </row>
    <row r="97" spans="1:12" x14ac:dyDescent="0.2">
      <c r="A97" s="307"/>
      <c r="B97" s="327"/>
      <c r="C97" s="74"/>
      <c r="D97" s="74"/>
      <c r="E97" s="79"/>
      <c r="F97" s="79"/>
      <c r="G97" s="78"/>
      <c r="H97" s="96"/>
      <c r="I97" s="79"/>
      <c r="J97" s="77"/>
      <c r="K97" s="315"/>
      <c r="L97" s="42"/>
    </row>
    <row r="98" spans="1:12" x14ac:dyDescent="0.2">
      <c r="A98" s="308"/>
      <c r="B98" s="328"/>
      <c r="C98" s="150"/>
      <c r="D98" s="150"/>
      <c r="E98" s="80"/>
      <c r="F98" s="80"/>
      <c r="G98" s="81"/>
      <c r="H98" s="97"/>
      <c r="I98" s="80"/>
      <c r="J98" s="105"/>
      <c r="K98" s="316"/>
      <c r="L98" s="42"/>
    </row>
  </sheetData>
  <sheetProtection password="CA1D" sheet="1" insertRows="0"/>
  <mergeCells count="57">
    <mergeCell ref="B84:B85"/>
    <mergeCell ref="C84:C85"/>
    <mergeCell ref="D84:D85"/>
    <mergeCell ref="E84:J86"/>
    <mergeCell ref="K84:K86"/>
    <mergeCell ref="A85:A98"/>
    <mergeCell ref="B86:B98"/>
    <mergeCell ref="K87:K98"/>
    <mergeCell ref="K69:K71"/>
    <mergeCell ref="A70:A83"/>
    <mergeCell ref="B71:B83"/>
    <mergeCell ref="K72:K83"/>
    <mergeCell ref="B69:B70"/>
    <mergeCell ref="C69:C70"/>
    <mergeCell ref="D69:D70"/>
    <mergeCell ref="E69:J71"/>
    <mergeCell ref="I2:J2"/>
    <mergeCell ref="B54:B55"/>
    <mergeCell ref="C54:C55"/>
    <mergeCell ref="D54:D55"/>
    <mergeCell ref="E54:J56"/>
    <mergeCell ref="E9:J11"/>
    <mergeCell ref="B11:B23"/>
    <mergeCell ref="C6:J6"/>
    <mergeCell ref="K42:K53"/>
    <mergeCell ref="K12:K23"/>
    <mergeCell ref="K54:K56"/>
    <mergeCell ref="A55:A68"/>
    <mergeCell ref="B56:B68"/>
    <mergeCell ref="K57:K68"/>
    <mergeCell ref="A40:A53"/>
    <mergeCell ref="B41:B53"/>
    <mergeCell ref="A25:A38"/>
    <mergeCell ref="B26:B38"/>
    <mergeCell ref="K27:K38"/>
    <mergeCell ref="B39:B40"/>
    <mergeCell ref="C39:C40"/>
    <mergeCell ref="D39:D40"/>
    <mergeCell ref="E39:J41"/>
    <mergeCell ref="K39:K41"/>
    <mergeCell ref="K6:K8"/>
    <mergeCell ref="A10:A23"/>
    <mergeCell ref="B9:B10"/>
    <mergeCell ref="C9:C10"/>
    <mergeCell ref="D9:D10"/>
    <mergeCell ref="G7:G8"/>
    <mergeCell ref="K9:K11"/>
    <mergeCell ref="B1:G1"/>
    <mergeCell ref="H7:H8"/>
    <mergeCell ref="I7:I8"/>
    <mergeCell ref="J7:J8"/>
    <mergeCell ref="B6:B8"/>
    <mergeCell ref="A6:A8"/>
    <mergeCell ref="C7:D7"/>
    <mergeCell ref="E7:E8"/>
    <mergeCell ref="F7:F8"/>
    <mergeCell ref="H2:H3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5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L93"/>
  <sheetViews>
    <sheetView showGridLines="0" zoomScaleNormal="100" workbookViewId="0">
      <pane xSplit="1" ySplit="8" topLeftCell="B9" activePane="bottomRight" state="frozen"/>
      <selection activeCell="H23" sqref="H23"/>
      <selection pane="topRight" activeCell="H23" sqref="H23"/>
      <selection pane="bottomLeft" activeCell="H23" sqref="H23"/>
      <selection pane="bottomRight" activeCell="E9" sqref="E9:J11"/>
    </sheetView>
  </sheetViews>
  <sheetFormatPr defaultRowHeight="12.75" x14ac:dyDescent="0.2"/>
  <cols>
    <col min="1" max="1" width="16" style="33" customWidth="1"/>
    <col min="2" max="2" width="9.140625" style="37"/>
    <col min="3" max="4" width="10.42578125" style="37" customWidth="1"/>
    <col min="5" max="5" width="13.85546875" style="37" customWidth="1"/>
    <col min="6" max="6" width="12.140625" style="37" customWidth="1"/>
    <col min="7" max="7" width="11.7109375" style="37" customWidth="1"/>
    <col min="8" max="8" width="48.5703125" style="72" customWidth="1"/>
    <col min="9" max="9" width="11" style="37" customWidth="1"/>
    <col min="10" max="10" width="12.28515625" style="37" customWidth="1"/>
    <col min="11" max="11" width="11.5703125" style="37" customWidth="1"/>
    <col min="12" max="12" width="6.140625" style="33" customWidth="1"/>
    <col min="13" max="16384" width="9.140625" style="33"/>
  </cols>
  <sheetData>
    <row r="1" spans="1:12" ht="15" customHeight="1" x14ac:dyDescent="0.2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15.75" x14ac:dyDescent="0.2">
      <c r="A2" s="43" t="s">
        <v>96</v>
      </c>
      <c r="B2" s="39"/>
      <c r="C2" s="39"/>
      <c r="D2" s="39"/>
      <c r="E2" s="39"/>
      <c r="F2" s="39"/>
      <c r="G2" s="40"/>
      <c r="H2" s="301" t="str">
        <f>'1. Tööjõukulud'!H2:H3</f>
        <v>Projekti tunnus (objekt,kulukoht) toetuse saaja raamatupidamisdokumentidel:</v>
      </c>
      <c r="I2" s="329" t="s">
        <v>41</v>
      </c>
      <c r="J2" s="330"/>
      <c r="K2" s="61">
        <f>'1. Tööjõukulud'!K2</f>
        <v>0</v>
      </c>
      <c r="L2" s="42"/>
    </row>
    <row r="3" spans="1:12" ht="15" customHeight="1" x14ac:dyDescent="0.2">
      <c r="A3" s="57" t="s">
        <v>11</v>
      </c>
      <c r="B3" s="148">
        <f>Eelarve!E26</f>
        <v>0</v>
      </c>
      <c r="C3" s="148">
        <f>Eelarve!F26</f>
        <v>0</v>
      </c>
      <c r="D3" s="148">
        <f>Eelarve!G26</f>
        <v>0</v>
      </c>
      <c r="E3" s="44"/>
      <c r="F3" s="39"/>
      <c r="G3" s="45"/>
      <c r="H3" s="301"/>
      <c r="I3" s="41"/>
      <c r="J3" s="41"/>
      <c r="K3" s="60" t="s">
        <v>13</v>
      </c>
      <c r="L3" s="42"/>
    </row>
    <row r="4" spans="1:12" s="34" customFormat="1" ht="17.25" customHeight="1" x14ac:dyDescent="0.2">
      <c r="A4" s="46" t="s">
        <v>12</v>
      </c>
      <c r="B4" s="149"/>
      <c r="C4" s="149">
        <f>C11+C26+C41+C56+C69+C82</f>
        <v>0</v>
      </c>
      <c r="D4" s="149">
        <f>D11+D26+D41+D56+D69+D82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 x14ac:dyDescent="0.2">
      <c r="A5" s="51"/>
      <c r="B5" s="58" t="e">
        <f>(C4+D4)/B3</f>
        <v>#DIV/0!</v>
      </c>
      <c r="C5" s="59" t="str">
        <f>IF(C3&gt;0,C4/C3,"")</f>
        <v/>
      </c>
      <c r="D5" s="59" t="str">
        <f>IF(D3&gt;0,D4/D3,"")</f>
        <v/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 x14ac:dyDescent="0.2">
      <c r="A6" s="295" t="s">
        <v>52</v>
      </c>
      <c r="B6" s="292" t="s">
        <v>7</v>
      </c>
      <c r="C6" s="340" t="s">
        <v>8</v>
      </c>
      <c r="D6" s="340"/>
      <c r="E6" s="341"/>
      <c r="F6" s="341"/>
      <c r="G6" s="341"/>
      <c r="H6" s="341"/>
      <c r="I6" s="341"/>
      <c r="J6" s="342"/>
      <c r="K6" s="302" t="s">
        <v>10</v>
      </c>
      <c r="L6" s="52"/>
    </row>
    <row r="7" spans="1:12" s="35" customFormat="1" ht="18" customHeight="1" x14ac:dyDescent="0.2">
      <c r="A7" s="296"/>
      <c r="B7" s="293"/>
      <c r="C7" s="298" t="s">
        <v>9</v>
      </c>
      <c r="D7" s="299"/>
      <c r="E7" s="286" t="s">
        <v>76</v>
      </c>
      <c r="F7" s="286" t="s">
        <v>75</v>
      </c>
      <c r="G7" s="286" t="s">
        <v>74</v>
      </c>
      <c r="H7" s="286" t="s">
        <v>114</v>
      </c>
      <c r="I7" s="288" t="s">
        <v>105</v>
      </c>
      <c r="J7" s="290" t="s">
        <v>73</v>
      </c>
      <c r="K7" s="303"/>
      <c r="L7" s="52"/>
    </row>
    <row r="8" spans="1:12" ht="54" customHeight="1" x14ac:dyDescent="0.2">
      <c r="A8" s="297"/>
      <c r="B8" s="294"/>
      <c r="C8" s="247" t="s">
        <v>61</v>
      </c>
      <c r="D8" s="247" t="s">
        <v>48</v>
      </c>
      <c r="E8" s="287"/>
      <c r="F8" s="287"/>
      <c r="G8" s="287"/>
      <c r="H8" s="287"/>
      <c r="I8" s="289"/>
      <c r="J8" s="291"/>
      <c r="K8" s="304"/>
      <c r="L8" s="42"/>
    </row>
    <row r="9" spans="1:12" x14ac:dyDescent="0.2">
      <c r="A9" s="53"/>
      <c r="B9" s="309">
        <f>Eelarve!E27</f>
        <v>0</v>
      </c>
      <c r="C9" s="309">
        <f>Eelarve!F27</f>
        <v>0</v>
      </c>
      <c r="D9" s="309">
        <f>Eelarve!G27</f>
        <v>0</v>
      </c>
      <c r="E9" s="317"/>
      <c r="F9" s="318"/>
      <c r="G9" s="318"/>
      <c r="H9" s="318"/>
      <c r="I9" s="318"/>
      <c r="J9" s="319"/>
      <c r="K9" s="311">
        <f>B9-C11-D11</f>
        <v>0</v>
      </c>
      <c r="L9" s="42"/>
    </row>
    <row r="10" spans="1:12" s="36" customFormat="1" ht="3.75" customHeight="1" x14ac:dyDescent="0.2">
      <c r="A10" s="305" t="str">
        <f>Eelarve!A27</f>
        <v xml:space="preserve">2.1. </v>
      </c>
      <c r="B10" s="310"/>
      <c r="C10" s="310"/>
      <c r="D10" s="310"/>
      <c r="E10" s="320"/>
      <c r="F10" s="321"/>
      <c r="G10" s="321"/>
      <c r="H10" s="321"/>
      <c r="I10" s="321"/>
      <c r="J10" s="322"/>
      <c r="K10" s="312"/>
      <c r="L10" s="54"/>
    </row>
    <row r="11" spans="1:12" s="36" customFormat="1" ht="15.75" customHeight="1" x14ac:dyDescent="0.2">
      <c r="A11" s="305"/>
      <c r="B11" s="326"/>
      <c r="C11" s="55">
        <f>SUM(C12:C23)</f>
        <v>0</v>
      </c>
      <c r="D11" s="55">
        <f>SUM(D12:D23)</f>
        <v>0</v>
      </c>
      <c r="E11" s="323"/>
      <c r="F11" s="324"/>
      <c r="G11" s="324"/>
      <c r="H11" s="324"/>
      <c r="I11" s="324"/>
      <c r="J11" s="325"/>
      <c r="K11" s="313"/>
      <c r="L11" s="54"/>
    </row>
    <row r="12" spans="1:12" x14ac:dyDescent="0.2">
      <c r="A12" s="306"/>
      <c r="B12" s="327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x14ac:dyDescent="0.2">
      <c r="A13" s="306"/>
      <c r="B13" s="327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x14ac:dyDescent="0.2">
      <c r="A14" s="306"/>
      <c r="B14" s="327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x14ac:dyDescent="0.2">
      <c r="A15" s="306"/>
      <c r="B15" s="327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x14ac:dyDescent="0.2">
      <c r="A16" s="307"/>
      <c r="B16" s="327"/>
      <c r="C16" s="74"/>
      <c r="D16" s="74"/>
      <c r="E16" s="242"/>
      <c r="F16" s="79"/>
      <c r="G16" s="101"/>
      <c r="H16" s="102"/>
      <c r="I16" s="79"/>
      <c r="J16" s="77"/>
      <c r="K16" s="344"/>
      <c r="L16" s="42"/>
    </row>
    <row r="17" spans="1:12" x14ac:dyDescent="0.2">
      <c r="A17" s="307"/>
      <c r="B17" s="327"/>
      <c r="C17" s="74"/>
      <c r="D17" s="74"/>
      <c r="E17" s="242"/>
      <c r="F17" s="79"/>
      <c r="G17" s="101"/>
      <c r="H17" s="102"/>
      <c r="I17" s="79"/>
      <c r="J17" s="77"/>
      <c r="K17" s="344"/>
      <c r="L17" s="42"/>
    </row>
    <row r="18" spans="1:12" x14ac:dyDescent="0.2">
      <c r="A18" s="307"/>
      <c r="B18" s="327"/>
      <c r="C18" s="74"/>
      <c r="D18" s="74"/>
      <c r="E18" s="242"/>
      <c r="F18" s="79"/>
      <c r="G18" s="101"/>
      <c r="H18" s="102"/>
      <c r="I18" s="79"/>
      <c r="J18" s="77"/>
      <c r="K18" s="344"/>
      <c r="L18" s="42"/>
    </row>
    <row r="19" spans="1:12" x14ac:dyDescent="0.2">
      <c r="A19" s="307"/>
      <c r="B19" s="327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x14ac:dyDescent="0.2">
      <c r="A20" s="307"/>
      <c r="B20" s="327"/>
      <c r="C20" s="74"/>
      <c r="D20" s="82"/>
      <c r="E20" s="79"/>
      <c r="F20" s="79"/>
      <c r="G20" s="101"/>
      <c r="H20" s="102"/>
      <c r="I20" s="79"/>
      <c r="J20" s="77"/>
      <c r="K20" s="344"/>
      <c r="L20" s="42"/>
    </row>
    <row r="21" spans="1:12" x14ac:dyDescent="0.2">
      <c r="A21" s="307"/>
      <c r="B21" s="327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x14ac:dyDescent="0.2">
      <c r="A22" s="307"/>
      <c r="B22" s="327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x14ac:dyDescent="0.2">
      <c r="A23" s="308"/>
      <c r="B23" s="328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x14ac:dyDescent="0.2">
      <c r="A24" s="53"/>
      <c r="B24" s="309">
        <f>Eelarve!E28</f>
        <v>0</v>
      </c>
      <c r="C24" s="309">
        <f>Eelarve!F28</f>
        <v>0</v>
      </c>
      <c r="D24" s="309">
        <f>Eelarve!G28</f>
        <v>0</v>
      </c>
      <c r="E24" s="317"/>
      <c r="F24" s="318"/>
      <c r="G24" s="318"/>
      <c r="H24" s="318"/>
      <c r="I24" s="318"/>
      <c r="J24" s="319"/>
      <c r="K24" s="311">
        <f>B24-C26-D26</f>
        <v>0</v>
      </c>
      <c r="L24" s="42"/>
    </row>
    <row r="25" spans="1:12" ht="6.75" customHeight="1" x14ac:dyDescent="0.2">
      <c r="A25" s="305" t="str">
        <f>Eelarve!A28</f>
        <v>2.2.</v>
      </c>
      <c r="B25" s="310"/>
      <c r="C25" s="310"/>
      <c r="D25" s="310"/>
      <c r="E25" s="320"/>
      <c r="F25" s="321"/>
      <c r="G25" s="321"/>
      <c r="H25" s="321"/>
      <c r="I25" s="321"/>
      <c r="J25" s="322"/>
      <c r="K25" s="312"/>
      <c r="L25" s="42"/>
    </row>
    <row r="26" spans="1:12" ht="16.5" customHeight="1" x14ac:dyDescent="0.2">
      <c r="A26" s="305"/>
      <c r="B26" s="326"/>
      <c r="C26" s="55">
        <f>SUM(C27:C38)</f>
        <v>0</v>
      </c>
      <c r="D26" s="55">
        <f>SUM(D27:D38)</f>
        <v>0</v>
      </c>
      <c r="E26" s="323"/>
      <c r="F26" s="324"/>
      <c r="G26" s="324"/>
      <c r="H26" s="324"/>
      <c r="I26" s="324"/>
      <c r="J26" s="325"/>
      <c r="K26" s="313"/>
      <c r="L26" s="42"/>
    </row>
    <row r="27" spans="1:12" x14ac:dyDescent="0.2">
      <c r="A27" s="306"/>
      <c r="B27" s="327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x14ac:dyDescent="0.2">
      <c r="A28" s="306"/>
      <c r="B28" s="327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x14ac:dyDescent="0.2">
      <c r="A29" s="306"/>
      <c r="B29" s="327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x14ac:dyDescent="0.2">
      <c r="A30" s="306"/>
      <c r="B30" s="327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x14ac:dyDescent="0.2">
      <c r="A31" s="306"/>
      <c r="B31" s="327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x14ac:dyDescent="0.2">
      <c r="A32" s="307"/>
      <c r="B32" s="327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x14ac:dyDescent="0.2">
      <c r="A33" s="307"/>
      <c r="B33" s="327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x14ac:dyDescent="0.2">
      <c r="A34" s="307"/>
      <c r="B34" s="327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x14ac:dyDescent="0.2">
      <c r="A35" s="307"/>
      <c r="B35" s="327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x14ac:dyDescent="0.2">
      <c r="A36" s="307"/>
      <c r="B36" s="327"/>
      <c r="C36" s="74"/>
      <c r="D36" s="74"/>
      <c r="E36" s="79"/>
      <c r="F36" s="98"/>
      <c r="G36" s="101"/>
      <c r="H36" s="102"/>
      <c r="I36" s="79"/>
      <c r="J36" s="77"/>
      <c r="K36" s="344"/>
      <c r="L36" s="42"/>
    </row>
    <row r="37" spans="1:12" x14ac:dyDescent="0.2">
      <c r="A37" s="307"/>
      <c r="B37" s="327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x14ac:dyDescent="0.2">
      <c r="A38" s="308"/>
      <c r="B38" s="328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x14ac:dyDescent="0.2">
      <c r="A39" s="53"/>
      <c r="B39" s="309">
        <f>Eelarve!E29</f>
        <v>0</v>
      </c>
      <c r="C39" s="309">
        <f>Eelarve!F29</f>
        <v>0</v>
      </c>
      <c r="D39" s="309">
        <f>Eelarve!G29</f>
        <v>0</v>
      </c>
      <c r="E39" s="317"/>
      <c r="F39" s="318"/>
      <c r="G39" s="318"/>
      <c r="H39" s="318"/>
      <c r="I39" s="318"/>
      <c r="J39" s="319"/>
      <c r="K39" s="311">
        <f>B39-C41-D41</f>
        <v>0</v>
      </c>
      <c r="L39" s="42"/>
    </row>
    <row r="40" spans="1:12" ht="6" customHeight="1" x14ac:dyDescent="0.2">
      <c r="A40" s="305" t="str">
        <f>Eelarve!A29</f>
        <v>2.3.</v>
      </c>
      <c r="B40" s="310"/>
      <c r="C40" s="310"/>
      <c r="D40" s="310"/>
      <c r="E40" s="320"/>
      <c r="F40" s="321"/>
      <c r="G40" s="321"/>
      <c r="H40" s="321"/>
      <c r="I40" s="321"/>
      <c r="J40" s="322"/>
      <c r="K40" s="312"/>
      <c r="L40" s="42"/>
    </row>
    <row r="41" spans="1:12" ht="15.75" customHeight="1" x14ac:dyDescent="0.2">
      <c r="A41" s="305"/>
      <c r="B41" s="326"/>
      <c r="C41" s="55">
        <f>SUM(C42:C53)</f>
        <v>0</v>
      </c>
      <c r="D41" s="55">
        <f>SUM(D42:D53)</f>
        <v>0</v>
      </c>
      <c r="E41" s="323"/>
      <c r="F41" s="324"/>
      <c r="G41" s="324"/>
      <c r="H41" s="324"/>
      <c r="I41" s="324"/>
      <c r="J41" s="325"/>
      <c r="K41" s="313"/>
      <c r="L41" s="42"/>
    </row>
    <row r="42" spans="1:12" x14ac:dyDescent="0.2">
      <c r="A42" s="306"/>
      <c r="B42" s="327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x14ac:dyDescent="0.2">
      <c r="A43" s="306"/>
      <c r="B43" s="327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x14ac:dyDescent="0.2">
      <c r="A44" s="306"/>
      <c r="B44" s="327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x14ac:dyDescent="0.2">
      <c r="A45" s="306"/>
      <c r="B45" s="327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x14ac:dyDescent="0.2">
      <c r="A46" s="306"/>
      <c r="B46" s="327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x14ac:dyDescent="0.2">
      <c r="A47" s="307"/>
      <c r="B47" s="327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x14ac:dyDescent="0.2">
      <c r="A48" s="307"/>
      <c r="B48" s="327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x14ac:dyDescent="0.2">
      <c r="A49" s="307"/>
      <c r="B49" s="327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x14ac:dyDescent="0.2">
      <c r="A50" s="307"/>
      <c r="B50" s="327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x14ac:dyDescent="0.2">
      <c r="A51" s="307"/>
      <c r="B51" s="327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x14ac:dyDescent="0.2">
      <c r="A52" s="307"/>
      <c r="B52" s="327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x14ac:dyDescent="0.2">
      <c r="A53" s="308"/>
      <c r="B53" s="328"/>
      <c r="C53" s="150"/>
      <c r="D53" s="150"/>
      <c r="E53" s="80"/>
      <c r="F53" s="80"/>
      <c r="G53" s="103"/>
      <c r="H53" s="104"/>
      <c r="I53" s="80"/>
      <c r="J53" s="105"/>
      <c r="K53" s="345"/>
      <c r="L53" s="42"/>
    </row>
    <row r="54" spans="1:12" x14ac:dyDescent="0.2">
      <c r="A54" s="53"/>
      <c r="B54" s="309">
        <f>Eelarve!E30</f>
        <v>0</v>
      </c>
      <c r="C54" s="309">
        <f>Eelarve!F30</f>
        <v>0</v>
      </c>
      <c r="D54" s="309">
        <f>Eelarve!G30</f>
        <v>0</v>
      </c>
      <c r="E54" s="317"/>
      <c r="F54" s="318"/>
      <c r="G54" s="318"/>
      <c r="H54" s="318"/>
      <c r="I54" s="318"/>
      <c r="J54" s="319"/>
      <c r="K54" s="311">
        <f>B54-C56-D56</f>
        <v>0</v>
      </c>
      <c r="L54" s="42"/>
    </row>
    <row r="55" spans="1:12" ht="3.75" customHeight="1" x14ac:dyDescent="0.2">
      <c r="A55" s="305">
        <f>Eelarve!A30</f>
        <v>0</v>
      </c>
      <c r="B55" s="310"/>
      <c r="C55" s="310"/>
      <c r="D55" s="310"/>
      <c r="E55" s="320"/>
      <c r="F55" s="321"/>
      <c r="G55" s="321"/>
      <c r="H55" s="321"/>
      <c r="I55" s="321"/>
      <c r="J55" s="322"/>
      <c r="K55" s="312"/>
      <c r="L55" s="42"/>
    </row>
    <row r="56" spans="1:12" ht="19.5" customHeight="1" x14ac:dyDescent="0.2">
      <c r="A56" s="305"/>
      <c r="B56" s="326"/>
      <c r="C56" s="55">
        <f>SUM(C57:C66)</f>
        <v>0</v>
      </c>
      <c r="D56" s="55">
        <f>SUM(D57:D66)</f>
        <v>0</v>
      </c>
      <c r="E56" s="323"/>
      <c r="F56" s="324"/>
      <c r="G56" s="324"/>
      <c r="H56" s="324"/>
      <c r="I56" s="324"/>
      <c r="J56" s="325"/>
      <c r="K56" s="313"/>
      <c r="L56" s="42"/>
    </row>
    <row r="57" spans="1:12" x14ac:dyDescent="0.2">
      <c r="A57" s="306"/>
      <c r="B57" s="327"/>
      <c r="C57" s="74"/>
      <c r="D57" s="74"/>
      <c r="E57" s="76"/>
      <c r="F57" s="98"/>
      <c r="G57" s="99"/>
      <c r="H57" s="100"/>
      <c r="I57" s="76"/>
      <c r="J57" s="77"/>
      <c r="K57" s="343"/>
      <c r="L57" s="42"/>
    </row>
    <row r="58" spans="1:12" x14ac:dyDescent="0.2">
      <c r="A58" s="306"/>
      <c r="B58" s="327"/>
      <c r="C58" s="74"/>
      <c r="D58" s="74"/>
      <c r="E58" s="76"/>
      <c r="F58" s="98"/>
      <c r="G58" s="99"/>
      <c r="H58" s="100"/>
      <c r="I58" s="76"/>
      <c r="J58" s="77"/>
      <c r="K58" s="344"/>
      <c r="L58" s="42"/>
    </row>
    <row r="59" spans="1:12" x14ac:dyDescent="0.2">
      <c r="A59" s="306"/>
      <c r="B59" s="327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x14ac:dyDescent="0.2">
      <c r="A60" s="306"/>
      <c r="B60" s="327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x14ac:dyDescent="0.2">
      <c r="A61" s="307"/>
      <c r="B61" s="327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x14ac:dyDescent="0.2">
      <c r="A62" s="307"/>
      <c r="B62" s="327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x14ac:dyDescent="0.2">
      <c r="A63" s="307"/>
      <c r="B63" s="327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x14ac:dyDescent="0.2">
      <c r="A64" s="307"/>
      <c r="B64" s="327"/>
      <c r="C64" s="74"/>
      <c r="D64" s="74"/>
      <c r="E64" s="79"/>
      <c r="F64" s="79"/>
      <c r="G64" s="101"/>
      <c r="H64" s="102"/>
      <c r="I64" s="79"/>
      <c r="J64" s="77"/>
      <c r="K64" s="344"/>
      <c r="L64" s="42"/>
    </row>
    <row r="65" spans="1:12" x14ac:dyDescent="0.2">
      <c r="A65" s="307"/>
      <c r="B65" s="327"/>
      <c r="C65" s="74"/>
      <c r="D65" s="74"/>
      <c r="E65" s="79"/>
      <c r="F65" s="79"/>
      <c r="G65" s="101"/>
      <c r="H65" s="102"/>
      <c r="I65" s="79"/>
      <c r="J65" s="77"/>
      <c r="K65" s="344"/>
      <c r="L65" s="42"/>
    </row>
    <row r="66" spans="1:12" x14ac:dyDescent="0.2">
      <c r="A66" s="308"/>
      <c r="B66" s="328"/>
      <c r="C66" s="150"/>
      <c r="D66" s="150"/>
      <c r="E66" s="80"/>
      <c r="F66" s="80"/>
      <c r="G66" s="103"/>
      <c r="H66" s="104"/>
      <c r="I66" s="80"/>
      <c r="J66" s="105"/>
      <c r="K66" s="345"/>
      <c r="L66" s="42"/>
    </row>
    <row r="67" spans="1:12" x14ac:dyDescent="0.2">
      <c r="A67" s="53"/>
      <c r="B67" s="309">
        <f>Eelarve!E31</f>
        <v>0</v>
      </c>
      <c r="C67" s="309">
        <f>Eelarve!F31</f>
        <v>0</v>
      </c>
      <c r="D67" s="309">
        <f>Eelarve!G31</f>
        <v>0</v>
      </c>
      <c r="E67" s="317"/>
      <c r="F67" s="318"/>
      <c r="G67" s="318"/>
      <c r="H67" s="318"/>
      <c r="I67" s="318"/>
      <c r="J67" s="319"/>
      <c r="K67" s="311">
        <f>B67-C69-D69</f>
        <v>0</v>
      </c>
      <c r="L67" s="42"/>
    </row>
    <row r="68" spans="1:12" ht="4.5" customHeight="1" x14ac:dyDescent="0.2">
      <c r="A68" s="305">
        <f>Eelarve!A31</f>
        <v>0</v>
      </c>
      <c r="B68" s="310"/>
      <c r="C68" s="310"/>
      <c r="D68" s="310"/>
      <c r="E68" s="320"/>
      <c r="F68" s="321"/>
      <c r="G68" s="321"/>
      <c r="H68" s="321"/>
      <c r="I68" s="321"/>
      <c r="J68" s="322"/>
      <c r="K68" s="312"/>
      <c r="L68" s="42"/>
    </row>
    <row r="69" spans="1:12" ht="16.5" customHeight="1" x14ac:dyDescent="0.2">
      <c r="A69" s="305"/>
      <c r="B69" s="326"/>
      <c r="C69" s="55">
        <f>SUM(C70:C79)</f>
        <v>0</v>
      </c>
      <c r="D69" s="55">
        <f>SUM(D70:D79)</f>
        <v>0</v>
      </c>
      <c r="E69" s="323"/>
      <c r="F69" s="324"/>
      <c r="G69" s="324"/>
      <c r="H69" s="324"/>
      <c r="I69" s="324"/>
      <c r="J69" s="325"/>
      <c r="K69" s="313"/>
      <c r="L69" s="42"/>
    </row>
    <row r="70" spans="1:12" x14ac:dyDescent="0.2">
      <c r="A70" s="306"/>
      <c r="B70" s="327"/>
      <c r="C70" s="74"/>
      <c r="D70" s="74"/>
      <c r="E70" s="76"/>
      <c r="F70" s="98"/>
      <c r="G70" s="99"/>
      <c r="H70" s="100"/>
      <c r="I70" s="76"/>
      <c r="J70" s="77"/>
      <c r="K70" s="343"/>
      <c r="L70" s="42"/>
    </row>
    <row r="71" spans="1:12" x14ac:dyDescent="0.2">
      <c r="A71" s="306"/>
      <c r="B71" s="327"/>
      <c r="C71" s="74"/>
      <c r="D71" s="74"/>
      <c r="E71" s="76"/>
      <c r="F71" s="98"/>
      <c r="G71" s="99"/>
      <c r="H71" s="100"/>
      <c r="I71" s="76"/>
      <c r="J71" s="77"/>
      <c r="K71" s="344"/>
      <c r="L71" s="42"/>
    </row>
    <row r="72" spans="1:12" x14ac:dyDescent="0.2">
      <c r="A72" s="306"/>
      <c r="B72" s="327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x14ac:dyDescent="0.2">
      <c r="A73" s="307"/>
      <c r="B73" s="327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x14ac:dyDescent="0.2">
      <c r="A74" s="307"/>
      <c r="B74" s="327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x14ac:dyDescent="0.2">
      <c r="A75" s="307"/>
      <c r="B75" s="327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x14ac:dyDescent="0.2">
      <c r="A76" s="307"/>
      <c r="B76" s="327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x14ac:dyDescent="0.2">
      <c r="A77" s="307"/>
      <c r="B77" s="327"/>
      <c r="C77" s="74"/>
      <c r="D77" s="74"/>
      <c r="E77" s="79"/>
      <c r="F77" s="79"/>
      <c r="G77" s="101"/>
      <c r="H77" s="102"/>
      <c r="I77" s="79"/>
      <c r="J77" s="77"/>
      <c r="K77" s="344"/>
      <c r="L77" s="42"/>
    </row>
    <row r="78" spans="1:12" x14ac:dyDescent="0.2">
      <c r="A78" s="307"/>
      <c r="B78" s="327"/>
      <c r="C78" s="74"/>
      <c r="D78" s="74"/>
      <c r="E78" s="79"/>
      <c r="F78" s="79"/>
      <c r="G78" s="101"/>
      <c r="H78" s="102"/>
      <c r="I78" s="79"/>
      <c r="J78" s="77"/>
      <c r="K78" s="344"/>
      <c r="L78" s="42"/>
    </row>
    <row r="79" spans="1:12" x14ac:dyDescent="0.2">
      <c r="A79" s="308"/>
      <c r="B79" s="328"/>
      <c r="C79" s="150"/>
      <c r="D79" s="150"/>
      <c r="E79" s="80"/>
      <c r="F79" s="80"/>
      <c r="G79" s="103"/>
      <c r="H79" s="104"/>
      <c r="I79" s="80"/>
      <c r="J79" s="105"/>
      <c r="K79" s="345"/>
      <c r="L79" s="42"/>
    </row>
    <row r="80" spans="1:12" x14ac:dyDescent="0.2">
      <c r="A80" s="53"/>
      <c r="B80" s="309">
        <f>Eelarve!E32</f>
        <v>0</v>
      </c>
      <c r="C80" s="309">
        <f>Eelarve!F32</f>
        <v>0</v>
      </c>
      <c r="D80" s="309">
        <f>Eelarve!G32</f>
        <v>0</v>
      </c>
      <c r="E80" s="317"/>
      <c r="F80" s="318"/>
      <c r="G80" s="318"/>
      <c r="H80" s="318"/>
      <c r="I80" s="318"/>
      <c r="J80" s="319"/>
      <c r="K80" s="311">
        <f>B80-C82-D82</f>
        <v>0</v>
      </c>
      <c r="L80" s="42"/>
    </row>
    <row r="81" spans="1:12" ht="6" customHeight="1" x14ac:dyDescent="0.2">
      <c r="A81" s="305">
        <f>Eelarve!A32</f>
        <v>0</v>
      </c>
      <c r="B81" s="310"/>
      <c r="C81" s="310"/>
      <c r="D81" s="310"/>
      <c r="E81" s="320"/>
      <c r="F81" s="321"/>
      <c r="G81" s="321"/>
      <c r="H81" s="321"/>
      <c r="I81" s="321"/>
      <c r="J81" s="322"/>
      <c r="K81" s="312"/>
      <c r="L81" s="42"/>
    </row>
    <row r="82" spans="1:12" ht="16.5" customHeight="1" x14ac:dyDescent="0.2">
      <c r="A82" s="305"/>
      <c r="B82" s="326"/>
      <c r="C82" s="55">
        <f>SUM(C83:C92)</f>
        <v>0</v>
      </c>
      <c r="D82" s="55">
        <f>SUM(D83:D92)</f>
        <v>0</v>
      </c>
      <c r="E82" s="323"/>
      <c r="F82" s="324"/>
      <c r="G82" s="324"/>
      <c r="H82" s="324"/>
      <c r="I82" s="324"/>
      <c r="J82" s="325"/>
      <c r="K82" s="313"/>
      <c r="L82" s="42"/>
    </row>
    <row r="83" spans="1:12" x14ac:dyDescent="0.2">
      <c r="A83" s="306"/>
      <c r="B83" s="327"/>
      <c r="C83" s="74"/>
      <c r="D83" s="74"/>
      <c r="E83" s="76"/>
      <c r="F83" s="98"/>
      <c r="G83" s="99"/>
      <c r="H83" s="100"/>
      <c r="I83" s="76"/>
      <c r="J83" s="77"/>
      <c r="K83" s="343"/>
      <c r="L83" s="42"/>
    </row>
    <row r="84" spans="1:12" x14ac:dyDescent="0.2">
      <c r="A84" s="306"/>
      <c r="B84" s="327"/>
      <c r="C84" s="74"/>
      <c r="D84" s="74"/>
      <c r="E84" s="76"/>
      <c r="F84" s="98"/>
      <c r="G84" s="99"/>
      <c r="H84" s="100"/>
      <c r="I84" s="76"/>
      <c r="J84" s="77"/>
      <c r="K84" s="344"/>
      <c r="L84" s="42"/>
    </row>
    <row r="85" spans="1:12" x14ac:dyDescent="0.2">
      <c r="A85" s="306"/>
      <c r="B85" s="327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x14ac:dyDescent="0.2">
      <c r="A86" s="307"/>
      <c r="B86" s="327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x14ac:dyDescent="0.2">
      <c r="A87" s="307"/>
      <c r="B87" s="327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x14ac:dyDescent="0.2">
      <c r="A88" s="307"/>
      <c r="B88" s="327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x14ac:dyDescent="0.2">
      <c r="A89" s="307"/>
      <c r="B89" s="327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x14ac:dyDescent="0.2">
      <c r="A90" s="307"/>
      <c r="B90" s="327"/>
      <c r="C90" s="74"/>
      <c r="D90" s="74"/>
      <c r="E90" s="79"/>
      <c r="F90" s="79"/>
      <c r="G90" s="101"/>
      <c r="H90" s="102"/>
      <c r="I90" s="79"/>
      <c r="J90" s="77"/>
      <c r="K90" s="344"/>
      <c r="L90" s="42"/>
    </row>
    <row r="91" spans="1:12" x14ac:dyDescent="0.2">
      <c r="A91" s="307"/>
      <c r="B91" s="327"/>
      <c r="C91" s="74"/>
      <c r="D91" s="74"/>
      <c r="E91" s="79"/>
      <c r="F91" s="79"/>
      <c r="G91" s="101"/>
      <c r="H91" s="102"/>
      <c r="I91" s="79"/>
      <c r="J91" s="77"/>
      <c r="K91" s="344"/>
      <c r="L91" s="42"/>
    </row>
    <row r="92" spans="1:12" x14ac:dyDescent="0.2">
      <c r="A92" s="308"/>
      <c r="B92" s="328"/>
      <c r="C92" s="150"/>
      <c r="D92" s="150"/>
      <c r="E92" s="80"/>
      <c r="F92" s="80"/>
      <c r="G92" s="103"/>
      <c r="H92" s="104"/>
      <c r="I92" s="80"/>
      <c r="J92" s="105"/>
      <c r="K92" s="345"/>
      <c r="L92" s="42"/>
    </row>
    <row r="93" spans="1:12" x14ac:dyDescent="0.2">
      <c r="A93" s="42"/>
      <c r="B93" s="56"/>
      <c r="C93" s="56"/>
      <c r="D93" s="56"/>
      <c r="E93" s="56"/>
      <c r="F93" s="56"/>
      <c r="G93" s="56"/>
      <c r="H93" s="71"/>
      <c r="I93" s="56"/>
      <c r="J93" s="56"/>
      <c r="K93" s="56"/>
      <c r="L93" s="42"/>
    </row>
  </sheetData>
  <sheetProtection password="CA1D" sheet="1" insertRows="0"/>
  <mergeCells count="61">
    <mergeCell ref="I2:J2"/>
    <mergeCell ref="K80:K82"/>
    <mergeCell ref="A81:A92"/>
    <mergeCell ref="B82:B92"/>
    <mergeCell ref="K83:K92"/>
    <mergeCell ref="K67:K69"/>
    <mergeCell ref="A68:A79"/>
    <mergeCell ref="B69:B79"/>
    <mergeCell ref="K70:K79"/>
    <mergeCell ref="B80:B81"/>
    <mergeCell ref="C80:C81"/>
    <mergeCell ref="D80:D81"/>
    <mergeCell ref="E80:J82"/>
    <mergeCell ref="K54:K56"/>
    <mergeCell ref="A55:A66"/>
    <mergeCell ref="B56:B66"/>
    <mergeCell ref="K57:K66"/>
    <mergeCell ref="B67:B68"/>
    <mergeCell ref="C67:C68"/>
    <mergeCell ref="D67:D68"/>
    <mergeCell ref="E67:J69"/>
    <mergeCell ref="K39:K41"/>
    <mergeCell ref="A40:A53"/>
    <mergeCell ref="B41:B53"/>
    <mergeCell ref="K42:K53"/>
    <mergeCell ref="B54:B55"/>
    <mergeCell ref="C54:C55"/>
    <mergeCell ref="D54:D55"/>
    <mergeCell ref="E54:J56"/>
    <mergeCell ref="B26:B38"/>
    <mergeCell ref="K27:K38"/>
    <mergeCell ref="B39:B40"/>
    <mergeCell ref="C39:C40"/>
    <mergeCell ref="D39:D40"/>
    <mergeCell ref="E39:J4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I7:I8"/>
    <mergeCell ref="J7:J8"/>
    <mergeCell ref="B9:B10"/>
    <mergeCell ref="C9:C10"/>
    <mergeCell ref="D9:D10"/>
    <mergeCell ref="E9:J11"/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5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A1:L90"/>
  <sheetViews>
    <sheetView showGridLines="0" zoomScaleNormal="100" workbookViewId="0">
      <pane xSplit="1" ySplit="8" topLeftCell="B26" activePane="bottomRight" state="frozen"/>
      <selection activeCell="H23" sqref="H23"/>
      <selection pane="topRight" activeCell="H23" sqref="H23"/>
      <selection pane="bottomLeft" activeCell="H23" sqref="H23"/>
      <selection pane="bottomRight" activeCell="K6" sqref="K6:K8"/>
    </sheetView>
  </sheetViews>
  <sheetFormatPr defaultRowHeight="12.75" x14ac:dyDescent="0.2"/>
  <cols>
    <col min="1" max="1" width="15.5703125" style="33" customWidth="1"/>
    <col min="2" max="2" width="9.140625" style="37"/>
    <col min="3" max="4" width="10.42578125" style="37" customWidth="1"/>
    <col min="5" max="5" width="13.85546875" style="37" customWidth="1"/>
    <col min="6" max="6" width="12.140625" style="37" customWidth="1"/>
    <col min="7" max="7" width="11.7109375" style="37" customWidth="1"/>
    <col min="8" max="8" width="48.5703125" style="72" customWidth="1"/>
    <col min="9" max="9" width="11.28515625" style="37" customWidth="1"/>
    <col min="10" max="10" width="12" style="37" customWidth="1"/>
    <col min="11" max="11" width="11.5703125" style="37" customWidth="1"/>
    <col min="12" max="12" width="6.140625" style="33" customWidth="1"/>
    <col min="13" max="16384" width="9.140625" style="33"/>
  </cols>
  <sheetData>
    <row r="1" spans="1:12" ht="17.25" customHeight="1" x14ac:dyDescent="0.2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0.75" customHeight="1" x14ac:dyDescent="0.2">
      <c r="A2" s="346" t="s">
        <v>97</v>
      </c>
      <c r="B2" s="346"/>
      <c r="C2" s="346"/>
      <c r="D2" s="346"/>
      <c r="E2" s="346"/>
      <c r="F2" s="346"/>
      <c r="G2" s="346"/>
      <c r="H2" s="301" t="str">
        <f>'1. Tööjõukulud'!H2:H3</f>
        <v>Projekti tunnus (objekt,kulukoht) toetuse saaja raamatupidamisdokumentidel:</v>
      </c>
      <c r="I2" s="329" t="s">
        <v>41</v>
      </c>
      <c r="J2" s="330"/>
      <c r="K2" s="61">
        <f>'1. Tööjõukulud'!K2</f>
        <v>0</v>
      </c>
      <c r="L2" s="42"/>
    </row>
    <row r="3" spans="1:12" ht="16.5" customHeight="1" x14ac:dyDescent="0.2">
      <c r="A3" s="57" t="s">
        <v>11</v>
      </c>
      <c r="B3" s="148">
        <f>Eelarve!E33</f>
        <v>0</v>
      </c>
      <c r="C3" s="148">
        <f>Eelarve!F33</f>
        <v>0</v>
      </c>
      <c r="D3" s="148">
        <f>Eelarve!G33</f>
        <v>0</v>
      </c>
      <c r="E3" s="44"/>
      <c r="F3" s="39"/>
      <c r="G3" s="45"/>
      <c r="H3" s="301"/>
      <c r="I3" s="41"/>
      <c r="J3" s="41"/>
      <c r="K3" s="60" t="s">
        <v>13</v>
      </c>
      <c r="L3" s="42"/>
    </row>
    <row r="4" spans="1:12" s="34" customFormat="1" ht="17.25" customHeight="1" x14ac:dyDescent="0.2">
      <c r="A4" s="46" t="s">
        <v>12</v>
      </c>
      <c r="B4" s="149"/>
      <c r="C4" s="149">
        <f>C11+C26+C41+C54+C67+C80</f>
        <v>0</v>
      </c>
      <c r="D4" s="149">
        <f>D11+D26+D41+D54+D67+D80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 x14ac:dyDescent="0.2">
      <c r="A5" s="51"/>
      <c r="B5" s="58" t="e">
        <f>(C4+D4)/B3</f>
        <v>#DIV/0!</v>
      </c>
      <c r="C5" s="59" t="str">
        <f>IF(C3&gt;0,C4/C3,"")</f>
        <v/>
      </c>
      <c r="D5" s="59" t="str">
        <f>IF(D3&gt;0,D4/D3,"")</f>
        <v/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7.25" customHeight="1" x14ac:dyDescent="0.2">
      <c r="A6" s="295" t="s">
        <v>52</v>
      </c>
      <c r="B6" s="292" t="s">
        <v>7</v>
      </c>
      <c r="C6" s="340" t="s">
        <v>8</v>
      </c>
      <c r="D6" s="340"/>
      <c r="E6" s="341"/>
      <c r="F6" s="341"/>
      <c r="G6" s="341"/>
      <c r="H6" s="341"/>
      <c r="I6" s="341"/>
      <c r="J6" s="342"/>
      <c r="K6" s="302" t="s">
        <v>10</v>
      </c>
      <c r="L6" s="52"/>
    </row>
    <row r="7" spans="1:12" s="35" customFormat="1" ht="15.75" customHeight="1" x14ac:dyDescent="0.2">
      <c r="A7" s="296"/>
      <c r="B7" s="293"/>
      <c r="C7" s="298" t="s">
        <v>9</v>
      </c>
      <c r="D7" s="299"/>
      <c r="E7" s="286" t="s">
        <v>76</v>
      </c>
      <c r="F7" s="286" t="s">
        <v>75</v>
      </c>
      <c r="G7" s="286" t="s">
        <v>74</v>
      </c>
      <c r="H7" s="286" t="s">
        <v>80</v>
      </c>
      <c r="I7" s="288" t="s">
        <v>105</v>
      </c>
      <c r="J7" s="290" t="s">
        <v>73</v>
      </c>
      <c r="K7" s="303"/>
      <c r="L7" s="52"/>
    </row>
    <row r="8" spans="1:12" ht="52.5" customHeight="1" x14ac:dyDescent="0.2">
      <c r="A8" s="297"/>
      <c r="B8" s="294"/>
      <c r="C8" s="247" t="s">
        <v>61</v>
      </c>
      <c r="D8" s="247" t="s">
        <v>48</v>
      </c>
      <c r="E8" s="287"/>
      <c r="F8" s="287"/>
      <c r="G8" s="287"/>
      <c r="H8" s="287"/>
      <c r="I8" s="289"/>
      <c r="J8" s="291"/>
      <c r="K8" s="304"/>
      <c r="L8" s="42"/>
    </row>
    <row r="9" spans="1:12" x14ac:dyDescent="0.2">
      <c r="A9" s="53"/>
      <c r="B9" s="309">
        <f>Eelarve!E34</f>
        <v>0</v>
      </c>
      <c r="C9" s="309">
        <f>Eelarve!F34</f>
        <v>0</v>
      </c>
      <c r="D9" s="309">
        <f>Eelarve!G34</f>
        <v>0</v>
      </c>
      <c r="E9" s="317"/>
      <c r="F9" s="318"/>
      <c r="G9" s="318"/>
      <c r="H9" s="318"/>
      <c r="I9" s="318"/>
      <c r="J9" s="319"/>
      <c r="K9" s="311">
        <f>B9-C11-D11</f>
        <v>0</v>
      </c>
      <c r="L9" s="42"/>
    </row>
    <row r="10" spans="1:12" s="36" customFormat="1" ht="5.25" customHeight="1" x14ac:dyDescent="0.2">
      <c r="A10" s="305" t="str">
        <f>Eelarve!A34</f>
        <v>3.1.</v>
      </c>
      <c r="B10" s="310"/>
      <c r="C10" s="310"/>
      <c r="D10" s="310"/>
      <c r="E10" s="320"/>
      <c r="F10" s="321"/>
      <c r="G10" s="321"/>
      <c r="H10" s="321"/>
      <c r="I10" s="321"/>
      <c r="J10" s="322"/>
      <c r="K10" s="312"/>
      <c r="L10" s="54"/>
    </row>
    <row r="11" spans="1:12" s="36" customFormat="1" ht="15" customHeight="1" x14ac:dyDescent="0.2">
      <c r="A11" s="305"/>
      <c r="B11" s="326"/>
      <c r="C11" s="55">
        <f>SUM(C12:C23)</f>
        <v>0</v>
      </c>
      <c r="D11" s="55">
        <f>SUM(D12:D23)</f>
        <v>0</v>
      </c>
      <c r="E11" s="323"/>
      <c r="F11" s="324"/>
      <c r="G11" s="324"/>
      <c r="H11" s="324"/>
      <c r="I11" s="324"/>
      <c r="J11" s="325"/>
      <c r="K11" s="313"/>
      <c r="L11" s="54"/>
    </row>
    <row r="12" spans="1:12" x14ac:dyDescent="0.2">
      <c r="A12" s="306"/>
      <c r="B12" s="327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x14ac:dyDescent="0.2">
      <c r="A13" s="306"/>
      <c r="B13" s="327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x14ac:dyDescent="0.2">
      <c r="A14" s="306"/>
      <c r="B14" s="327"/>
      <c r="C14" s="74"/>
      <c r="D14" s="74"/>
      <c r="E14" s="76"/>
      <c r="F14" s="98"/>
      <c r="G14" s="99"/>
      <c r="H14" s="100"/>
      <c r="I14" s="76"/>
      <c r="J14" s="77"/>
      <c r="K14" s="344"/>
      <c r="L14" s="42"/>
    </row>
    <row r="15" spans="1:12" x14ac:dyDescent="0.2">
      <c r="A15" s="306"/>
      <c r="B15" s="327"/>
      <c r="C15" s="74"/>
      <c r="D15" s="74"/>
      <c r="E15" s="76"/>
      <c r="F15" s="98"/>
      <c r="G15" s="99"/>
      <c r="H15" s="100"/>
      <c r="I15" s="76"/>
      <c r="J15" s="77"/>
      <c r="K15" s="344"/>
      <c r="L15" s="42"/>
    </row>
    <row r="16" spans="1:12" x14ac:dyDescent="0.2">
      <c r="A16" s="306"/>
      <c r="B16" s="327"/>
      <c r="C16" s="74"/>
      <c r="D16" s="74"/>
      <c r="E16" s="79"/>
      <c r="F16" s="79"/>
      <c r="G16" s="101"/>
      <c r="H16" s="102"/>
      <c r="I16" s="79"/>
      <c r="J16" s="77"/>
      <c r="K16" s="344"/>
      <c r="L16" s="42"/>
    </row>
    <row r="17" spans="1:12" x14ac:dyDescent="0.2">
      <c r="A17" s="306"/>
      <c r="B17" s="327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x14ac:dyDescent="0.2">
      <c r="A18" s="307"/>
      <c r="B18" s="327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x14ac:dyDescent="0.2">
      <c r="A19" s="307"/>
      <c r="B19" s="327"/>
      <c r="C19" s="74"/>
      <c r="D19" s="74"/>
      <c r="E19" s="79"/>
      <c r="F19" s="98"/>
      <c r="G19" s="101"/>
      <c r="H19" s="102"/>
      <c r="I19" s="79"/>
      <c r="J19" s="77"/>
      <c r="K19" s="344"/>
      <c r="L19" s="42"/>
    </row>
    <row r="20" spans="1:12" x14ac:dyDescent="0.2">
      <c r="A20" s="307"/>
      <c r="B20" s="327"/>
      <c r="C20" s="74"/>
      <c r="D20" s="74"/>
      <c r="E20" s="79"/>
      <c r="F20" s="79"/>
      <c r="G20" s="101"/>
      <c r="H20" s="102"/>
      <c r="I20" s="79"/>
      <c r="J20" s="77"/>
      <c r="K20" s="344"/>
      <c r="L20" s="42"/>
    </row>
    <row r="21" spans="1:12" x14ac:dyDescent="0.2">
      <c r="A21" s="307"/>
      <c r="B21" s="327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x14ac:dyDescent="0.2">
      <c r="A22" s="307"/>
      <c r="B22" s="327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x14ac:dyDescent="0.2">
      <c r="A23" s="308"/>
      <c r="B23" s="328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x14ac:dyDescent="0.2">
      <c r="A24" s="53"/>
      <c r="B24" s="309">
        <f>Eelarve!E35</f>
        <v>0</v>
      </c>
      <c r="C24" s="309">
        <f>Eelarve!F35</f>
        <v>0</v>
      </c>
      <c r="D24" s="309">
        <f>Eelarve!G35</f>
        <v>0</v>
      </c>
      <c r="E24" s="317"/>
      <c r="F24" s="318"/>
      <c r="G24" s="318"/>
      <c r="H24" s="318"/>
      <c r="I24" s="318"/>
      <c r="J24" s="319"/>
      <c r="K24" s="311">
        <f>B24-C26-D26</f>
        <v>0</v>
      </c>
      <c r="L24" s="42"/>
    </row>
    <row r="25" spans="1:12" ht="5.25" customHeight="1" x14ac:dyDescent="0.2">
      <c r="A25" s="305" t="str">
        <f>Eelarve!A35</f>
        <v>3.2.</v>
      </c>
      <c r="B25" s="310"/>
      <c r="C25" s="310"/>
      <c r="D25" s="310"/>
      <c r="E25" s="320"/>
      <c r="F25" s="321"/>
      <c r="G25" s="321"/>
      <c r="H25" s="321"/>
      <c r="I25" s="321"/>
      <c r="J25" s="322"/>
      <c r="K25" s="312"/>
      <c r="L25" s="42"/>
    </row>
    <row r="26" spans="1:12" ht="17.25" customHeight="1" x14ac:dyDescent="0.2">
      <c r="A26" s="305"/>
      <c r="B26" s="326"/>
      <c r="C26" s="55">
        <f>SUM(C27:C38)</f>
        <v>0</v>
      </c>
      <c r="D26" s="55">
        <f>SUM(D27:D38)</f>
        <v>0</v>
      </c>
      <c r="E26" s="323"/>
      <c r="F26" s="324"/>
      <c r="G26" s="324"/>
      <c r="H26" s="324"/>
      <c r="I26" s="324"/>
      <c r="J26" s="325"/>
      <c r="K26" s="313"/>
      <c r="L26" s="42"/>
    </row>
    <row r="27" spans="1:12" x14ac:dyDescent="0.2">
      <c r="A27" s="306"/>
      <c r="B27" s="327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x14ac:dyDescent="0.2">
      <c r="A28" s="306"/>
      <c r="B28" s="327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x14ac:dyDescent="0.2">
      <c r="A29" s="306"/>
      <c r="B29" s="327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x14ac:dyDescent="0.2">
      <c r="A30" s="306"/>
      <c r="B30" s="327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x14ac:dyDescent="0.2">
      <c r="A31" s="306"/>
      <c r="B31" s="327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x14ac:dyDescent="0.2">
      <c r="A32" s="307"/>
      <c r="B32" s="327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x14ac:dyDescent="0.2">
      <c r="A33" s="307"/>
      <c r="B33" s="327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x14ac:dyDescent="0.2">
      <c r="A34" s="307"/>
      <c r="B34" s="327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x14ac:dyDescent="0.2">
      <c r="A35" s="307"/>
      <c r="B35" s="327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x14ac:dyDescent="0.2">
      <c r="A36" s="307"/>
      <c r="B36" s="327"/>
      <c r="C36" s="74"/>
      <c r="D36" s="74"/>
      <c r="E36" s="79"/>
      <c r="F36" s="79"/>
      <c r="G36" s="101"/>
      <c r="H36" s="102"/>
      <c r="I36" s="79"/>
      <c r="J36" s="77"/>
      <c r="K36" s="344"/>
      <c r="L36" s="42"/>
    </row>
    <row r="37" spans="1:12" x14ac:dyDescent="0.2">
      <c r="A37" s="307"/>
      <c r="B37" s="327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x14ac:dyDescent="0.2">
      <c r="A38" s="308"/>
      <c r="B38" s="328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x14ac:dyDescent="0.2">
      <c r="A39" s="53"/>
      <c r="B39" s="309">
        <f>Eelarve!E36</f>
        <v>0</v>
      </c>
      <c r="C39" s="309">
        <f>Eelarve!F36</f>
        <v>0</v>
      </c>
      <c r="D39" s="309">
        <f>Eelarve!G36</f>
        <v>0</v>
      </c>
      <c r="E39" s="317"/>
      <c r="F39" s="318"/>
      <c r="G39" s="318"/>
      <c r="H39" s="318"/>
      <c r="I39" s="318"/>
      <c r="J39" s="319"/>
      <c r="K39" s="311">
        <f>B39-C41-D41</f>
        <v>0</v>
      </c>
      <c r="L39" s="42"/>
    </row>
    <row r="40" spans="1:12" ht="6" customHeight="1" x14ac:dyDescent="0.2">
      <c r="A40" s="305" t="str">
        <f>Eelarve!A36</f>
        <v>3.3.</v>
      </c>
      <c r="B40" s="310"/>
      <c r="C40" s="310"/>
      <c r="D40" s="310"/>
      <c r="E40" s="320"/>
      <c r="F40" s="321"/>
      <c r="G40" s="321"/>
      <c r="H40" s="321"/>
      <c r="I40" s="321"/>
      <c r="J40" s="322"/>
      <c r="K40" s="312"/>
      <c r="L40" s="42"/>
    </row>
    <row r="41" spans="1:12" ht="18" customHeight="1" x14ac:dyDescent="0.2">
      <c r="A41" s="305"/>
      <c r="B41" s="326"/>
      <c r="C41" s="55">
        <f>SUM(C42:C51)</f>
        <v>0</v>
      </c>
      <c r="D41" s="55">
        <f>SUM(D42:D51)</f>
        <v>0</v>
      </c>
      <c r="E41" s="323"/>
      <c r="F41" s="324"/>
      <c r="G41" s="324"/>
      <c r="H41" s="324"/>
      <c r="I41" s="324"/>
      <c r="J41" s="325"/>
      <c r="K41" s="313"/>
      <c r="L41" s="42"/>
    </row>
    <row r="42" spans="1:12" x14ac:dyDescent="0.2">
      <c r="A42" s="306"/>
      <c r="B42" s="327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x14ac:dyDescent="0.2">
      <c r="A43" s="306"/>
      <c r="B43" s="327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x14ac:dyDescent="0.2">
      <c r="A44" s="307"/>
      <c r="B44" s="327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x14ac:dyDescent="0.2">
      <c r="A45" s="307"/>
      <c r="B45" s="327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x14ac:dyDescent="0.2">
      <c r="A46" s="307"/>
      <c r="B46" s="327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x14ac:dyDescent="0.2">
      <c r="A47" s="307"/>
      <c r="B47" s="327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x14ac:dyDescent="0.2">
      <c r="A48" s="307"/>
      <c r="B48" s="327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x14ac:dyDescent="0.2">
      <c r="A49" s="307"/>
      <c r="B49" s="327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x14ac:dyDescent="0.2">
      <c r="A50" s="307"/>
      <c r="B50" s="327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x14ac:dyDescent="0.2">
      <c r="A51" s="308"/>
      <c r="B51" s="328"/>
      <c r="C51" s="150"/>
      <c r="D51" s="150"/>
      <c r="E51" s="80"/>
      <c r="F51" s="80"/>
      <c r="G51" s="103"/>
      <c r="H51" s="104"/>
      <c r="I51" s="80"/>
      <c r="J51" s="105"/>
      <c r="K51" s="345"/>
      <c r="L51" s="42"/>
    </row>
    <row r="52" spans="1:12" x14ac:dyDescent="0.2">
      <c r="A52" s="53"/>
      <c r="B52" s="309">
        <f>Eelarve!E37</f>
        <v>0</v>
      </c>
      <c r="C52" s="309">
        <f>Eelarve!F37</f>
        <v>0</v>
      </c>
      <c r="D52" s="309">
        <f>Eelarve!G37</f>
        <v>0</v>
      </c>
      <c r="E52" s="317"/>
      <c r="F52" s="318"/>
      <c r="G52" s="318"/>
      <c r="H52" s="318"/>
      <c r="I52" s="318"/>
      <c r="J52" s="319"/>
      <c r="K52" s="311">
        <f>B52-C54-D54</f>
        <v>0</v>
      </c>
      <c r="L52" s="42"/>
    </row>
    <row r="53" spans="1:12" ht="4.5" customHeight="1" x14ac:dyDescent="0.2">
      <c r="A53" s="347" t="str">
        <f>Eelarve!A37</f>
        <v>3.4.</v>
      </c>
      <c r="B53" s="310"/>
      <c r="C53" s="310"/>
      <c r="D53" s="310"/>
      <c r="E53" s="320"/>
      <c r="F53" s="321"/>
      <c r="G53" s="321"/>
      <c r="H53" s="321"/>
      <c r="I53" s="321"/>
      <c r="J53" s="322"/>
      <c r="K53" s="312"/>
      <c r="L53" s="42"/>
    </row>
    <row r="54" spans="1:12" ht="17.25" customHeight="1" x14ac:dyDescent="0.2">
      <c r="A54" s="347"/>
      <c r="B54" s="326"/>
      <c r="C54" s="55">
        <f>SUM(C55:C64)</f>
        <v>0</v>
      </c>
      <c r="D54" s="55">
        <f>SUM(D55:D64)</f>
        <v>0</v>
      </c>
      <c r="E54" s="323"/>
      <c r="F54" s="324"/>
      <c r="G54" s="324"/>
      <c r="H54" s="324"/>
      <c r="I54" s="324"/>
      <c r="J54" s="325"/>
      <c r="K54" s="313"/>
      <c r="L54" s="42"/>
    </row>
    <row r="55" spans="1:12" x14ac:dyDescent="0.2">
      <c r="A55" s="348"/>
      <c r="B55" s="327"/>
      <c r="C55" s="74"/>
      <c r="D55" s="74"/>
      <c r="E55" s="76"/>
      <c r="F55" s="98"/>
      <c r="G55" s="99"/>
      <c r="H55" s="100"/>
      <c r="I55" s="76"/>
      <c r="J55" s="77"/>
      <c r="K55" s="343"/>
      <c r="L55" s="42"/>
    </row>
    <row r="56" spans="1:12" x14ac:dyDescent="0.2">
      <c r="A56" s="348"/>
      <c r="B56" s="327"/>
      <c r="C56" s="74"/>
      <c r="D56" s="74"/>
      <c r="E56" s="76"/>
      <c r="F56" s="98"/>
      <c r="G56" s="99"/>
      <c r="H56" s="100"/>
      <c r="I56" s="76"/>
      <c r="J56" s="77"/>
      <c r="K56" s="344"/>
      <c r="L56" s="42"/>
    </row>
    <row r="57" spans="1:12" x14ac:dyDescent="0.2">
      <c r="A57" s="349"/>
      <c r="B57" s="327"/>
      <c r="C57" s="74"/>
      <c r="D57" s="74"/>
      <c r="E57" s="79"/>
      <c r="F57" s="79"/>
      <c r="G57" s="101"/>
      <c r="H57" s="102"/>
      <c r="I57" s="79"/>
      <c r="J57" s="77"/>
      <c r="K57" s="344"/>
      <c r="L57" s="42"/>
    </row>
    <row r="58" spans="1:12" x14ac:dyDescent="0.2">
      <c r="A58" s="349"/>
      <c r="B58" s="327"/>
      <c r="C58" s="74"/>
      <c r="D58" s="74"/>
      <c r="E58" s="79"/>
      <c r="F58" s="79"/>
      <c r="G58" s="101"/>
      <c r="H58" s="102"/>
      <c r="I58" s="79"/>
      <c r="J58" s="77"/>
      <c r="K58" s="344"/>
      <c r="L58" s="42"/>
    </row>
    <row r="59" spans="1:12" x14ac:dyDescent="0.2">
      <c r="A59" s="349"/>
      <c r="B59" s="327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x14ac:dyDescent="0.2">
      <c r="A60" s="349"/>
      <c r="B60" s="327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x14ac:dyDescent="0.2">
      <c r="A61" s="349"/>
      <c r="B61" s="327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x14ac:dyDescent="0.2">
      <c r="A62" s="349"/>
      <c r="B62" s="327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x14ac:dyDescent="0.2">
      <c r="A63" s="349"/>
      <c r="B63" s="327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x14ac:dyDescent="0.2">
      <c r="A64" s="350"/>
      <c r="B64" s="328"/>
      <c r="C64" s="150"/>
      <c r="D64" s="150"/>
      <c r="E64" s="80"/>
      <c r="F64" s="80"/>
      <c r="G64" s="103"/>
      <c r="H64" s="104"/>
      <c r="I64" s="80"/>
      <c r="J64" s="105"/>
      <c r="K64" s="345"/>
      <c r="L64" s="42"/>
    </row>
    <row r="65" spans="1:12" x14ac:dyDescent="0.2">
      <c r="A65" s="53"/>
      <c r="B65" s="309">
        <f>Eelarve!E38</f>
        <v>0</v>
      </c>
      <c r="C65" s="309">
        <f>Eelarve!F38</f>
        <v>0</v>
      </c>
      <c r="D65" s="309">
        <f>Eelarve!G38</f>
        <v>0</v>
      </c>
      <c r="E65" s="317"/>
      <c r="F65" s="318"/>
      <c r="G65" s="318"/>
      <c r="H65" s="318"/>
      <c r="I65" s="318"/>
      <c r="J65" s="319"/>
      <c r="K65" s="311">
        <f>B65-C67-D67</f>
        <v>0</v>
      </c>
      <c r="L65" s="42"/>
    </row>
    <row r="66" spans="1:12" ht="4.5" customHeight="1" x14ac:dyDescent="0.2">
      <c r="A66" s="305" t="str">
        <f>Eelarve!A38</f>
        <v>3.5.</v>
      </c>
      <c r="B66" s="310"/>
      <c r="C66" s="310"/>
      <c r="D66" s="310"/>
      <c r="E66" s="320"/>
      <c r="F66" s="321"/>
      <c r="G66" s="321"/>
      <c r="H66" s="321"/>
      <c r="I66" s="321"/>
      <c r="J66" s="322"/>
      <c r="K66" s="312"/>
      <c r="L66" s="42"/>
    </row>
    <row r="67" spans="1:12" ht="18.75" customHeight="1" x14ac:dyDescent="0.2">
      <c r="A67" s="305"/>
      <c r="B67" s="326"/>
      <c r="C67" s="55">
        <f>SUM(C68:C77)</f>
        <v>0</v>
      </c>
      <c r="D67" s="55">
        <f>SUM(D68:D77)</f>
        <v>0</v>
      </c>
      <c r="E67" s="323"/>
      <c r="F67" s="324"/>
      <c r="G67" s="324"/>
      <c r="H67" s="324"/>
      <c r="I67" s="324"/>
      <c r="J67" s="325"/>
      <c r="K67" s="313"/>
      <c r="L67" s="42"/>
    </row>
    <row r="68" spans="1:12" x14ac:dyDescent="0.2">
      <c r="A68" s="306"/>
      <c r="B68" s="327"/>
      <c r="C68" s="74"/>
      <c r="D68" s="74"/>
      <c r="E68" s="76"/>
      <c r="F68" s="98"/>
      <c r="G68" s="99"/>
      <c r="H68" s="100"/>
      <c r="I68" s="76"/>
      <c r="J68" s="77"/>
      <c r="K68" s="343"/>
      <c r="L68" s="42"/>
    </row>
    <row r="69" spans="1:12" x14ac:dyDescent="0.2">
      <c r="A69" s="306"/>
      <c r="B69" s="327"/>
      <c r="C69" s="74"/>
      <c r="D69" s="74"/>
      <c r="E69" s="76"/>
      <c r="F69" s="98"/>
      <c r="G69" s="99"/>
      <c r="H69" s="100"/>
      <c r="I69" s="76"/>
      <c r="J69" s="77"/>
      <c r="K69" s="344"/>
      <c r="L69" s="42"/>
    </row>
    <row r="70" spans="1:12" x14ac:dyDescent="0.2">
      <c r="A70" s="306"/>
      <c r="B70" s="327"/>
      <c r="C70" s="74"/>
      <c r="D70" s="74"/>
      <c r="E70" s="79"/>
      <c r="F70" s="79"/>
      <c r="G70" s="101"/>
      <c r="H70" s="102"/>
      <c r="I70" s="79"/>
      <c r="J70" s="77"/>
      <c r="K70" s="344"/>
      <c r="L70" s="42"/>
    </row>
    <row r="71" spans="1:12" x14ac:dyDescent="0.2">
      <c r="A71" s="306"/>
      <c r="B71" s="327"/>
      <c r="C71" s="74"/>
      <c r="D71" s="74"/>
      <c r="E71" s="79"/>
      <c r="F71" s="79"/>
      <c r="G71" s="101"/>
      <c r="H71" s="102"/>
      <c r="I71" s="79"/>
      <c r="J71" s="77"/>
      <c r="K71" s="344"/>
      <c r="L71" s="42"/>
    </row>
    <row r="72" spans="1:12" x14ac:dyDescent="0.2">
      <c r="A72" s="307"/>
      <c r="B72" s="327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x14ac:dyDescent="0.2">
      <c r="A73" s="307"/>
      <c r="B73" s="327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x14ac:dyDescent="0.2">
      <c r="A74" s="307"/>
      <c r="B74" s="327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x14ac:dyDescent="0.2">
      <c r="A75" s="307"/>
      <c r="B75" s="327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x14ac:dyDescent="0.2">
      <c r="A76" s="307"/>
      <c r="B76" s="327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x14ac:dyDescent="0.2">
      <c r="A77" s="308"/>
      <c r="B77" s="328"/>
      <c r="C77" s="150"/>
      <c r="D77" s="150"/>
      <c r="E77" s="80"/>
      <c r="F77" s="80"/>
      <c r="G77" s="103"/>
      <c r="H77" s="104"/>
      <c r="I77" s="80"/>
      <c r="J77" s="105"/>
      <c r="K77" s="345"/>
      <c r="L77" s="42"/>
    </row>
    <row r="78" spans="1:12" x14ac:dyDescent="0.2">
      <c r="A78" s="53"/>
      <c r="B78" s="309">
        <f>Eelarve!E39</f>
        <v>0</v>
      </c>
      <c r="C78" s="309">
        <f>Eelarve!F39</f>
        <v>0</v>
      </c>
      <c r="D78" s="309">
        <f>Eelarve!G39</f>
        <v>0</v>
      </c>
      <c r="E78" s="317"/>
      <c r="F78" s="318"/>
      <c r="G78" s="318"/>
      <c r="H78" s="318"/>
      <c r="I78" s="318"/>
      <c r="J78" s="319"/>
      <c r="K78" s="311">
        <f>B78-C80-D80</f>
        <v>0</v>
      </c>
      <c r="L78" s="42"/>
    </row>
    <row r="79" spans="1:12" ht="6" customHeight="1" x14ac:dyDescent="0.2">
      <c r="A79" s="305" t="str">
        <f>Eelarve!A39</f>
        <v>3.6.</v>
      </c>
      <c r="B79" s="310"/>
      <c r="C79" s="310"/>
      <c r="D79" s="310"/>
      <c r="E79" s="320"/>
      <c r="F79" s="321"/>
      <c r="G79" s="321"/>
      <c r="H79" s="321"/>
      <c r="I79" s="321"/>
      <c r="J79" s="322"/>
      <c r="K79" s="312"/>
      <c r="L79" s="42"/>
    </row>
    <row r="80" spans="1:12" ht="18" customHeight="1" x14ac:dyDescent="0.2">
      <c r="A80" s="305"/>
      <c r="B80" s="326"/>
      <c r="C80" s="55">
        <f>SUM(C81:C90)</f>
        <v>0</v>
      </c>
      <c r="D80" s="55">
        <f>SUM(D81:D90)</f>
        <v>0</v>
      </c>
      <c r="E80" s="323"/>
      <c r="F80" s="324"/>
      <c r="G80" s="324"/>
      <c r="H80" s="324"/>
      <c r="I80" s="324"/>
      <c r="J80" s="325"/>
      <c r="K80" s="313"/>
      <c r="L80" s="42"/>
    </row>
    <row r="81" spans="1:12" x14ac:dyDescent="0.2">
      <c r="A81" s="306"/>
      <c r="B81" s="327"/>
      <c r="C81" s="74"/>
      <c r="D81" s="74"/>
      <c r="E81" s="76"/>
      <c r="F81" s="98"/>
      <c r="G81" s="99"/>
      <c r="H81" s="100"/>
      <c r="I81" s="76"/>
      <c r="J81" s="77"/>
      <c r="K81" s="343"/>
      <c r="L81" s="42"/>
    </row>
    <row r="82" spans="1:12" x14ac:dyDescent="0.2">
      <c r="A82" s="306"/>
      <c r="B82" s="327"/>
      <c r="C82" s="74"/>
      <c r="D82" s="74"/>
      <c r="E82" s="76"/>
      <c r="F82" s="98"/>
      <c r="G82" s="99"/>
      <c r="H82" s="100"/>
      <c r="I82" s="76"/>
      <c r="J82" s="77"/>
      <c r="K82" s="344"/>
      <c r="L82" s="42"/>
    </row>
    <row r="83" spans="1:12" x14ac:dyDescent="0.2">
      <c r="A83" s="306"/>
      <c r="B83" s="327"/>
      <c r="C83" s="74"/>
      <c r="D83" s="74"/>
      <c r="E83" s="79"/>
      <c r="F83" s="79"/>
      <c r="G83" s="101"/>
      <c r="H83" s="102"/>
      <c r="I83" s="79"/>
      <c r="J83" s="77"/>
      <c r="K83" s="344"/>
      <c r="L83" s="42"/>
    </row>
    <row r="84" spans="1:12" x14ac:dyDescent="0.2">
      <c r="A84" s="307"/>
      <c r="B84" s="327"/>
      <c r="C84" s="74"/>
      <c r="D84" s="74"/>
      <c r="E84" s="79"/>
      <c r="F84" s="79"/>
      <c r="G84" s="101"/>
      <c r="H84" s="102"/>
      <c r="I84" s="79"/>
      <c r="J84" s="77"/>
      <c r="K84" s="344"/>
      <c r="L84" s="42"/>
    </row>
    <row r="85" spans="1:12" x14ac:dyDescent="0.2">
      <c r="A85" s="307"/>
      <c r="B85" s="327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x14ac:dyDescent="0.2">
      <c r="A86" s="307"/>
      <c r="B86" s="327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x14ac:dyDescent="0.2">
      <c r="A87" s="307"/>
      <c r="B87" s="327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x14ac:dyDescent="0.2">
      <c r="A88" s="307"/>
      <c r="B88" s="327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x14ac:dyDescent="0.2">
      <c r="A89" s="307"/>
      <c r="B89" s="327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x14ac:dyDescent="0.2">
      <c r="A90" s="308"/>
      <c r="B90" s="328"/>
      <c r="C90" s="150"/>
      <c r="D90" s="150"/>
      <c r="E90" s="80"/>
      <c r="F90" s="80"/>
      <c r="G90" s="103"/>
      <c r="H90" s="104"/>
      <c r="I90" s="80"/>
      <c r="J90" s="105"/>
      <c r="K90" s="345"/>
      <c r="L90" s="42"/>
    </row>
  </sheetData>
  <sheetProtection password="CA1D" sheet="1" insertRows="0"/>
  <mergeCells count="62">
    <mergeCell ref="I2:J2"/>
    <mergeCell ref="K78:K80"/>
    <mergeCell ref="A79:A90"/>
    <mergeCell ref="B80:B90"/>
    <mergeCell ref="K81:K90"/>
    <mergeCell ref="K65:K67"/>
    <mergeCell ref="A66:A77"/>
    <mergeCell ref="B67:B77"/>
    <mergeCell ref="K68:K77"/>
    <mergeCell ref="B78:B79"/>
    <mergeCell ref="C78:C79"/>
    <mergeCell ref="D78:D79"/>
    <mergeCell ref="E78:J80"/>
    <mergeCell ref="K52:K54"/>
    <mergeCell ref="A2:G2"/>
    <mergeCell ref="A53:A64"/>
    <mergeCell ref="B54:B64"/>
    <mergeCell ref="K55:K64"/>
    <mergeCell ref="B65:B66"/>
    <mergeCell ref="C65:C66"/>
    <mergeCell ref="D65:D66"/>
    <mergeCell ref="E65:J67"/>
    <mergeCell ref="K39:K41"/>
    <mergeCell ref="A40:A51"/>
    <mergeCell ref="B41:B51"/>
    <mergeCell ref="K42:K51"/>
    <mergeCell ref="B52:B53"/>
    <mergeCell ref="C52:C53"/>
    <mergeCell ref="D52:D53"/>
    <mergeCell ref="E52:J54"/>
    <mergeCell ref="B26:B38"/>
    <mergeCell ref="K27:K38"/>
    <mergeCell ref="B39:B40"/>
    <mergeCell ref="C39:C40"/>
    <mergeCell ref="D39:D40"/>
    <mergeCell ref="E39:J4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I7:I8"/>
    <mergeCell ref="J7:J8"/>
    <mergeCell ref="B9:B10"/>
    <mergeCell ref="C9:C10"/>
    <mergeCell ref="D9:D10"/>
    <mergeCell ref="E9:J11"/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5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</sheetPr>
  <dimension ref="A1:L57"/>
  <sheetViews>
    <sheetView showGridLines="0" zoomScaleNormal="100" workbookViewId="0">
      <pane xSplit="1" ySplit="8" topLeftCell="B9" activePane="bottomRight" state="frozen"/>
      <selection activeCell="H23" sqref="H23"/>
      <selection pane="topRight" activeCell="H23" sqref="H23"/>
      <selection pane="bottomLeft" activeCell="H23" sqref="H23"/>
      <selection pane="bottomRight" activeCell="G16" sqref="G16"/>
    </sheetView>
  </sheetViews>
  <sheetFormatPr defaultRowHeight="12.75" x14ac:dyDescent="0.2"/>
  <cols>
    <col min="1" max="1" width="16" style="33" customWidth="1"/>
    <col min="2" max="2" width="9.140625" style="37"/>
    <col min="3" max="4" width="10.42578125" style="37" customWidth="1"/>
    <col min="5" max="5" width="13.85546875" style="37" customWidth="1"/>
    <col min="6" max="7" width="12.140625" style="37" customWidth="1"/>
    <col min="8" max="8" width="48.5703125" style="72" customWidth="1"/>
    <col min="9" max="9" width="11" style="37" customWidth="1"/>
    <col min="10" max="10" width="12" style="37" customWidth="1"/>
    <col min="11" max="11" width="11.5703125" style="37" customWidth="1"/>
    <col min="12" max="12" width="6.140625" style="33" customWidth="1"/>
    <col min="13" max="16384" width="9.140625" style="33"/>
  </cols>
  <sheetData>
    <row r="1" spans="1:12" ht="15" customHeight="1" x14ac:dyDescent="0.2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6" customHeight="1" x14ac:dyDescent="0.2">
      <c r="A2" s="346" t="s">
        <v>111</v>
      </c>
      <c r="B2" s="346"/>
      <c r="C2" s="346"/>
      <c r="D2" s="346"/>
      <c r="E2" s="346"/>
      <c r="F2" s="346"/>
      <c r="G2" s="346"/>
      <c r="H2" s="301" t="str">
        <f>'1. Tööjõukulud'!H2:H3</f>
        <v>Projekti tunnus (objekt,kulukoht) toetuse saaja raamatupidamisdokumentidel:</v>
      </c>
      <c r="I2" s="329" t="s">
        <v>41</v>
      </c>
      <c r="J2" s="330"/>
      <c r="K2" s="61">
        <f>'1. Tööjõukulud'!K2</f>
        <v>0</v>
      </c>
      <c r="L2" s="42"/>
    </row>
    <row r="3" spans="1:12" ht="15" customHeight="1" x14ac:dyDescent="0.2">
      <c r="A3" s="57" t="s">
        <v>11</v>
      </c>
      <c r="B3" s="148">
        <f>Eelarve!E40</f>
        <v>0</v>
      </c>
      <c r="C3" s="148">
        <f>Eelarve!F40</f>
        <v>0</v>
      </c>
      <c r="D3" s="148">
        <f>Eelarve!G40</f>
        <v>0</v>
      </c>
      <c r="E3" s="44"/>
      <c r="F3" s="39"/>
      <c r="G3" s="45"/>
      <c r="H3" s="301"/>
      <c r="I3" s="41"/>
      <c r="J3" s="41"/>
      <c r="K3" s="60" t="s">
        <v>13</v>
      </c>
      <c r="L3" s="42"/>
    </row>
    <row r="4" spans="1:12" s="34" customFormat="1" ht="17.25" customHeight="1" x14ac:dyDescent="0.2">
      <c r="A4" s="46" t="s">
        <v>12</v>
      </c>
      <c r="B4" s="149"/>
      <c r="C4" s="149">
        <f>C11+C23+C35+C47</f>
        <v>0</v>
      </c>
      <c r="D4" s="149">
        <f>D11+D23+D35+D47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 x14ac:dyDescent="0.2">
      <c r="A5" s="51"/>
      <c r="B5" s="58" t="e">
        <f>(C4+D4)/B3</f>
        <v>#DIV/0!</v>
      </c>
      <c r="C5" s="59" t="str">
        <f>IF(C3&gt;0,C4/C3,"")</f>
        <v/>
      </c>
      <c r="D5" s="59" t="str">
        <f>IF(D3&gt;0,D4/D3,"")</f>
        <v/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 x14ac:dyDescent="0.2">
      <c r="A6" s="295" t="s">
        <v>52</v>
      </c>
      <c r="B6" s="292" t="s">
        <v>7</v>
      </c>
      <c r="C6" s="340" t="s">
        <v>8</v>
      </c>
      <c r="D6" s="340"/>
      <c r="E6" s="341"/>
      <c r="F6" s="341"/>
      <c r="G6" s="341"/>
      <c r="H6" s="341"/>
      <c r="I6" s="341"/>
      <c r="J6" s="342"/>
      <c r="K6" s="302" t="s">
        <v>10</v>
      </c>
      <c r="L6" s="52"/>
    </row>
    <row r="7" spans="1:12" s="35" customFormat="1" ht="18" customHeight="1" x14ac:dyDescent="0.2">
      <c r="A7" s="296"/>
      <c r="B7" s="293"/>
      <c r="C7" s="298" t="s">
        <v>9</v>
      </c>
      <c r="D7" s="299"/>
      <c r="E7" s="286" t="s">
        <v>76</v>
      </c>
      <c r="F7" s="286" t="s">
        <v>75</v>
      </c>
      <c r="G7" s="286" t="s">
        <v>74</v>
      </c>
      <c r="H7" s="286" t="s">
        <v>81</v>
      </c>
      <c r="I7" s="288" t="s">
        <v>105</v>
      </c>
      <c r="J7" s="290" t="s">
        <v>73</v>
      </c>
      <c r="K7" s="303"/>
      <c r="L7" s="52"/>
    </row>
    <row r="8" spans="1:12" ht="54.75" customHeight="1" x14ac:dyDescent="0.2">
      <c r="A8" s="297"/>
      <c r="B8" s="294"/>
      <c r="C8" s="247" t="s">
        <v>61</v>
      </c>
      <c r="D8" s="247" t="s">
        <v>48</v>
      </c>
      <c r="E8" s="287"/>
      <c r="F8" s="287"/>
      <c r="G8" s="287"/>
      <c r="H8" s="287"/>
      <c r="I8" s="289"/>
      <c r="J8" s="291"/>
      <c r="K8" s="304"/>
      <c r="L8" s="42"/>
    </row>
    <row r="9" spans="1:12" x14ac:dyDescent="0.2">
      <c r="A9" s="53"/>
      <c r="B9" s="309">
        <f>Eelarve!E41</f>
        <v>0</v>
      </c>
      <c r="C9" s="309">
        <f>Eelarve!F41</f>
        <v>0</v>
      </c>
      <c r="D9" s="309">
        <f>Eelarve!G41</f>
        <v>0</v>
      </c>
      <c r="E9" s="317"/>
      <c r="F9" s="318"/>
      <c r="G9" s="318"/>
      <c r="H9" s="318"/>
      <c r="I9" s="318"/>
      <c r="J9" s="319"/>
      <c r="K9" s="311">
        <f>B9-C11-D11</f>
        <v>0</v>
      </c>
      <c r="L9" s="42"/>
    </row>
    <row r="10" spans="1:12" s="36" customFormat="1" ht="3.75" customHeight="1" x14ac:dyDescent="0.2">
      <c r="A10" s="305" t="str">
        <f>Eelarve!A41</f>
        <v>4.1.</v>
      </c>
      <c r="B10" s="310"/>
      <c r="C10" s="310"/>
      <c r="D10" s="310"/>
      <c r="E10" s="320"/>
      <c r="F10" s="321"/>
      <c r="G10" s="321"/>
      <c r="H10" s="321"/>
      <c r="I10" s="321"/>
      <c r="J10" s="322"/>
      <c r="K10" s="312"/>
      <c r="L10" s="54"/>
    </row>
    <row r="11" spans="1:12" s="36" customFormat="1" ht="18" customHeight="1" x14ac:dyDescent="0.2">
      <c r="A11" s="305"/>
      <c r="B11" s="326"/>
      <c r="C11" s="55">
        <f>SUM(C12:C20)</f>
        <v>0</v>
      </c>
      <c r="D11" s="55">
        <f>SUM(D12:D20)</f>
        <v>0</v>
      </c>
      <c r="E11" s="323"/>
      <c r="F11" s="324"/>
      <c r="G11" s="324"/>
      <c r="H11" s="324"/>
      <c r="I11" s="324"/>
      <c r="J11" s="325"/>
      <c r="K11" s="313"/>
      <c r="L11" s="54"/>
    </row>
    <row r="12" spans="1:12" x14ac:dyDescent="0.2">
      <c r="A12" s="306"/>
      <c r="B12" s="327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x14ac:dyDescent="0.2">
      <c r="A13" s="306"/>
      <c r="B13" s="327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x14ac:dyDescent="0.2">
      <c r="A14" s="306"/>
      <c r="B14" s="327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x14ac:dyDescent="0.2">
      <c r="A15" s="307"/>
      <c r="B15" s="327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x14ac:dyDescent="0.2">
      <c r="A16" s="307"/>
      <c r="B16" s="327"/>
      <c r="C16" s="74"/>
      <c r="D16" s="74"/>
      <c r="E16" s="79"/>
      <c r="F16" s="284"/>
      <c r="G16" s="79"/>
      <c r="H16" s="102"/>
      <c r="I16" s="79"/>
      <c r="J16" s="77"/>
      <c r="K16" s="344"/>
      <c r="L16" s="42"/>
    </row>
    <row r="17" spans="1:12" x14ac:dyDescent="0.2">
      <c r="A17" s="307"/>
      <c r="B17" s="327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x14ac:dyDescent="0.2">
      <c r="A18" s="307"/>
      <c r="B18" s="327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x14ac:dyDescent="0.2">
      <c r="A19" s="307"/>
      <c r="B19" s="327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x14ac:dyDescent="0.2">
      <c r="A20" s="308"/>
      <c r="B20" s="328"/>
      <c r="C20" s="150"/>
      <c r="D20" s="150"/>
      <c r="E20" s="80"/>
      <c r="F20" s="80"/>
      <c r="G20" s="103"/>
      <c r="H20" s="104"/>
      <c r="I20" s="80"/>
      <c r="J20" s="105"/>
      <c r="K20" s="345"/>
      <c r="L20" s="42"/>
    </row>
    <row r="21" spans="1:12" x14ac:dyDescent="0.2">
      <c r="A21" s="53"/>
      <c r="B21" s="309">
        <f>Eelarve!E42</f>
        <v>0</v>
      </c>
      <c r="C21" s="309">
        <f>Eelarve!F42</f>
        <v>0</v>
      </c>
      <c r="D21" s="309">
        <f>Eelarve!G42</f>
        <v>0</v>
      </c>
      <c r="E21" s="317"/>
      <c r="F21" s="318"/>
      <c r="G21" s="318"/>
      <c r="H21" s="318"/>
      <c r="I21" s="318"/>
      <c r="J21" s="319"/>
      <c r="K21" s="311">
        <f>B21-C23-D23</f>
        <v>0</v>
      </c>
      <c r="L21" s="42"/>
    </row>
    <row r="22" spans="1:12" ht="3" customHeight="1" x14ac:dyDescent="0.2">
      <c r="A22" s="305" t="str">
        <f>Eelarve!A42</f>
        <v>4.2.</v>
      </c>
      <c r="B22" s="310"/>
      <c r="C22" s="310"/>
      <c r="D22" s="310"/>
      <c r="E22" s="320"/>
      <c r="F22" s="321"/>
      <c r="G22" s="321"/>
      <c r="H22" s="321"/>
      <c r="I22" s="321"/>
      <c r="J22" s="322"/>
      <c r="K22" s="312"/>
      <c r="L22" s="42"/>
    </row>
    <row r="23" spans="1:12" ht="16.5" customHeight="1" x14ac:dyDescent="0.2">
      <c r="A23" s="305"/>
      <c r="B23" s="326"/>
      <c r="C23" s="55">
        <f>SUM(C24:C32)</f>
        <v>0</v>
      </c>
      <c r="D23" s="55">
        <f>SUM(D24:D32)</f>
        <v>0</v>
      </c>
      <c r="E23" s="323"/>
      <c r="F23" s="324"/>
      <c r="G23" s="324"/>
      <c r="H23" s="324"/>
      <c r="I23" s="324"/>
      <c r="J23" s="325"/>
      <c r="K23" s="313"/>
      <c r="L23" s="42"/>
    </row>
    <row r="24" spans="1:12" x14ac:dyDescent="0.2">
      <c r="A24" s="306"/>
      <c r="B24" s="327"/>
      <c r="C24" s="74"/>
      <c r="D24" s="74"/>
      <c r="E24" s="76"/>
      <c r="F24" s="98"/>
      <c r="G24" s="99"/>
      <c r="H24" s="100"/>
      <c r="I24" s="76"/>
      <c r="J24" s="77"/>
      <c r="K24" s="343"/>
      <c r="L24" s="42"/>
    </row>
    <row r="25" spans="1:12" x14ac:dyDescent="0.2">
      <c r="A25" s="306"/>
      <c r="B25" s="327"/>
      <c r="C25" s="74"/>
      <c r="D25" s="74"/>
      <c r="E25" s="76"/>
      <c r="F25" s="98"/>
      <c r="G25" s="99"/>
      <c r="H25" s="100"/>
      <c r="I25" s="76"/>
      <c r="J25" s="77"/>
      <c r="K25" s="344"/>
      <c r="L25" s="42"/>
    </row>
    <row r="26" spans="1:12" x14ac:dyDescent="0.2">
      <c r="A26" s="306"/>
      <c r="B26" s="327"/>
      <c r="C26" s="74"/>
      <c r="D26" s="74"/>
      <c r="E26" s="79"/>
      <c r="F26" s="79"/>
      <c r="G26" s="101"/>
      <c r="H26" s="102"/>
      <c r="I26" s="79"/>
      <c r="J26" s="77"/>
      <c r="K26" s="344"/>
      <c r="L26" s="42"/>
    </row>
    <row r="27" spans="1:12" x14ac:dyDescent="0.2">
      <c r="A27" s="307"/>
      <c r="B27" s="327"/>
      <c r="C27" s="74"/>
      <c r="D27" s="74"/>
      <c r="E27" s="79"/>
      <c r="F27" s="79"/>
      <c r="G27" s="101"/>
      <c r="H27" s="102"/>
      <c r="I27" s="79"/>
      <c r="J27" s="77"/>
      <c r="K27" s="344"/>
      <c r="L27" s="42"/>
    </row>
    <row r="28" spans="1:12" x14ac:dyDescent="0.2">
      <c r="A28" s="307"/>
      <c r="B28" s="327"/>
      <c r="C28" s="74"/>
      <c r="D28" s="74"/>
      <c r="E28" s="79"/>
      <c r="F28" s="79"/>
      <c r="G28" s="101"/>
      <c r="H28" s="102"/>
      <c r="I28" s="79"/>
      <c r="J28" s="77"/>
      <c r="K28" s="344"/>
      <c r="L28" s="42"/>
    </row>
    <row r="29" spans="1:12" x14ac:dyDescent="0.2">
      <c r="A29" s="307"/>
      <c r="B29" s="327"/>
      <c r="C29" s="74"/>
      <c r="D29" s="74"/>
      <c r="E29" s="79"/>
      <c r="F29" s="79"/>
      <c r="G29" s="101"/>
      <c r="H29" s="102"/>
      <c r="I29" s="79"/>
      <c r="J29" s="77"/>
      <c r="K29" s="344"/>
      <c r="L29" s="42"/>
    </row>
    <row r="30" spans="1:12" x14ac:dyDescent="0.2">
      <c r="A30" s="307"/>
      <c r="B30" s="327"/>
      <c r="C30" s="74"/>
      <c r="D30" s="74"/>
      <c r="E30" s="79"/>
      <c r="F30" s="79"/>
      <c r="G30" s="101"/>
      <c r="H30" s="102"/>
      <c r="I30" s="79"/>
      <c r="J30" s="77"/>
      <c r="K30" s="344"/>
      <c r="L30" s="42"/>
    </row>
    <row r="31" spans="1:12" x14ac:dyDescent="0.2">
      <c r="A31" s="307"/>
      <c r="B31" s="327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x14ac:dyDescent="0.2">
      <c r="A32" s="308"/>
      <c r="B32" s="328"/>
      <c r="C32" s="150"/>
      <c r="D32" s="150"/>
      <c r="E32" s="80"/>
      <c r="F32" s="80"/>
      <c r="G32" s="103"/>
      <c r="H32" s="104"/>
      <c r="I32" s="80"/>
      <c r="J32" s="105"/>
      <c r="K32" s="345"/>
      <c r="L32" s="42"/>
    </row>
    <row r="33" spans="1:12" x14ac:dyDescent="0.2">
      <c r="A33" s="53"/>
      <c r="B33" s="309">
        <f>Eelarve!E43</f>
        <v>0</v>
      </c>
      <c r="C33" s="309">
        <f>Eelarve!F43</f>
        <v>0</v>
      </c>
      <c r="D33" s="309">
        <f>Eelarve!G43</f>
        <v>0</v>
      </c>
      <c r="E33" s="317"/>
      <c r="F33" s="318"/>
      <c r="G33" s="318"/>
      <c r="H33" s="318"/>
      <c r="I33" s="318"/>
      <c r="J33" s="319"/>
      <c r="K33" s="311">
        <f>B33-C35-D35</f>
        <v>0</v>
      </c>
      <c r="L33" s="42"/>
    </row>
    <row r="34" spans="1:12" ht="5.25" customHeight="1" x14ac:dyDescent="0.2">
      <c r="A34" s="305">
        <f>Eelarve!A43</f>
        <v>0</v>
      </c>
      <c r="B34" s="310"/>
      <c r="C34" s="310"/>
      <c r="D34" s="310"/>
      <c r="E34" s="320"/>
      <c r="F34" s="321"/>
      <c r="G34" s="321"/>
      <c r="H34" s="321"/>
      <c r="I34" s="321"/>
      <c r="J34" s="322"/>
      <c r="K34" s="312"/>
      <c r="L34" s="42"/>
    </row>
    <row r="35" spans="1:12" ht="18.75" customHeight="1" x14ac:dyDescent="0.2">
      <c r="A35" s="305"/>
      <c r="B35" s="326"/>
      <c r="C35" s="55">
        <f>SUM(C36:C44)</f>
        <v>0</v>
      </c>
      <c r="D35" s="55">
        <f>SUM(D36:D44)</f>
        <v>0</v>
      </c>
      <c r="E35" s="323"/>
      <c r="F35" s="324"/>
      <c r="G35" s="324"/>
      <c r="H35" s="324"/>
      <c r="I35" s="324"/>
      <c r="J35" s="325"/>
      <c r="K35" s="313"/>
      <c r="L35" s="42"/>
    </row>
    <row r="36" spans="1:12" x14ac:dyDescent="0.2">
      <c r="A36" s="306"/>
      <c r="B36" s="327"/>
      <c r="C36" s="74"/>
      <c r="D36" s="74"/>
      <c r="E36" s="76"/>
      <c r="F36" s="98"/>
      <c r="G36" s="99"/>
      <c r="H36" s="100"/>
      <c r="I36" s="76"/>
      <c r="J36" s="77"/>
      <c r="K36" s="343"/>
      <c r="L36" s="42"/>
    </row>
    <row r="37" spans="1:12" x14ac:dyDescent="0.2">
      <c r="A37" s="306"/>
      <c r="B37" s="327"/>
      <c r="C37" s="74"/>
      <c r="D37" s="74"/>
      <c r="E37" s="76"/>
      <c r="F37" s="98"/>
      <c r="G37" s="99"/>
      <c r="H37" s="100"/>
      <c r="I37" s="76"/>
      <c r="J37" s="77"/>
      <c r="K37" s="344"/>
      <c r="L37" s="42"/>
    </row>
    <row r="38" spans="1:12" x14ac:dyDescent="0.2">
      <c r="A38" s="306"/>
      <c r="B38" s="327"/>
      <c r="C38" s="74"/>
      <c r="D38" s="74"/>
      <c r="E38" s="79"/>
      <c r="F38" s="79"/>
      <c r="G38" s="101"/>
      <c r="H38" s="102"/>
      <c r="I38" s="79"/>
      <c r="J38" s="77"/>
      <c r="K38" s="344"/>
      <c r="L38" s="42"/>
    </row>
    <row r="39" spans="1:12" x14ac:dyDescent="0.2">
      <c r="A39" s="307"/>
      <c r="B39" s="327"/>
      <c r="C39" s="74"/>
      <c r="D39" s="74"/>
      <c r="E39" s="79"/>
      <c r="F39" s="79"/>
      <c r="G39" s="101"/>
      <c r="H39" s="102"/>
      <c r="I39" s="79"/>
      <c r="J39" s="77"/>
      <c r="K39" s="344"/>
      <c r="L39" s="42"/>
    </row>
    <row r="40" spans="1:12" x14ac:dyDescent="0.2">
      <c r="A40" s="307"/>
      <c r="B40" s="327"/>
      <c r="C40" s="74"/>
      <c r="D40" s="74"/>
      <c r="E40" s="79"/>
      <c r="F40" s="79"/>
      <c r="G40" s="101"/>
      <c r="H40" s="102"/>
      <c r="I40" s="79"/>
      <c r="J40" s="77"/>
      <c r="K40" s="344"/>
      <c r="L40" s="42"/>
    </row>
    <row r="41" spans="1:12" x14ac:dyDescent="0.2">
      <c r="A41" s="307"/>
      <c r="B41" s="327"/>
      <c r="C41" s="74"/>
      <c r="D41" s="74"/>
      <c r="E41" s="79"/>
      <c r="F41" s="79"/>
      <c r="G41" s="101"/>
      <c r="H41" s="102"/>
      <c r="I41" s="79"/>
      <c r="J41" s="77"/>
      <c r="K41" s="344"/>
      <c r="L41" s="42"/>
    </row>
    <row r="42" spans="1:12" x14ac:dyDescent="0.2">
      <c r="A42" s="307"/>
      <c r="B42" s="327"/>
      <c r="C42" s="74"/>
      <c r="D42" s="74"/>
      <c r="E42" s="79"/>
      <c r="F42" s="79"/>
      <c r="G42" s="101"/>
      <c r="H42" s="102"/>
      <c r="I42" s="79"/>
      <c r="J42" s="77"/>
      <c r="K42" s="344"/>
      <c r="L42" s="42"/>
    </row>
    <row r="43" spans="1:12" x14ac:dyDescent="0.2">
      <c r="A43" s="307"/>
      <c r="B43" s="327"/>
      <c r="C43" s="74"/>
      <c r="D43" s="74"/>
      <c r="E43" s="79"/>
      <c r="F43" s="79"/>
      <c r="G43" s="101"/>
      <c r="H43" s="102"/>
      <c r="I43" s="79"/>
      <c r="J43" s="77"/>
      <c r="K43" s="344"/>
      <c r="L43" s="42"/>
    </row>
    <row r="44" spans="1:12" x14ac:dyDescent="0.2">
      <c r="A44" s="308"/>
      <c r="B44" s="328"/>
      <c r="C44" s="150"/>
      <c r="D44" s="150"/>
      <c r="E44" s="80"/>
      <c r="F44" s="80"/>
      <c r="G44" s="103"/>
      <c r="H44" s="104"/>
      <c r="I44" s="80"/>
      <c r="J44" s="105"/>
      <c r="K44" s="345"/>
      <c r="L44" s="42"/>
    </row>
    <row r="45" spans="1:12" x14ac:dyDescent="0.2">
      <c r="A45" s="53"/>
      <c r="B45" s="309">
        <f>Eelarve!E44</f>
        <v>0</v>
      </c>
      <c r="C45" s="309">
        <f>Eelarve!F44</f>
        <v>0</v>
      </c>
      <c r="D45" s="309">
        <f>Eelarve!G44</f>
        <v>0</v>
      </c>
      <c r="E45" s="317"/>
      <c r="F45" s="318"/>
      <c r="G45" s="318"/>
      <c r="H45" s="318"/>
      <c r="I45" s="318"/>
      <c r="J45" s="319"/>
      <c r="K45" s="311">
        <f>B45-C47-D47</f>
        <v>0</v>
      </c>
      <c r="L45" s="42"/>
    </row>
    <row r="46" spans="1:12" ht="4.5" customHeight="1" x14ac:dyDescent="0.2">
      <c r="A46" s="305">
        <f>Eelarve!A44</f>
        <v>0</v>
      </c>
      <c r="B46" s="310"/>
      <c r="C46" s="310"/>
      <c r="D46" s="310"/>
      <c r="E46" s="320"/>
      <c r="F46" s="321"/>
      <c r="G46" s="321"/>
      <c r="H46" s="321"/>
      <c r="I46" s="321"/>
      <c r="J46" s="322"/>
      <c r="K46" s="312"/>
      <c r="L46" s="42"/>
    </row>
    <row r="47" spans="1:12" ht="15.75" customHeight="1" x14ac:dyDescent="0.2">
      <c r="A47" s="305"/>
      <c r="B47" s="326"/>
      <c r="C47" s="55">
        <f>SUM(C48:C56)</f>
        <v>0</v>
      </c>
      <c r="D47" s="55">
        <f>SUM(D48:D56)</f>
        <v>0</v>
      </c>
      <c r="E47" s="323"/>
      <c r="F47" s="324"/>
      <c r="G47" s="324"/>
      <c r="H47" s="324"/>
      <c r="I47" s="324"/>
      <c r="J47" s="325"/>
      <c r="K47" s="313"/>
      <c r="L47" s="42"/>
    </row>
    <row r="48" spans="1:12" x14ac:dyDescent="0.2">
      <c r="A48" s="306"/>
      <c r="B48" s="327"/>
      <c r="C48" s="74"/>
      <c r="D48" s="74"/>
      <c r="E48" s="76"/>
      <c r="F48" s="98"/>
      <c r="G48" s="99"/>
      <c r="H48" s="100"/>
      <c r="I48" s="76"/>
      <c r="J48" s="77"/>
      <c r="K48" s="343"/>
      <c r="L48" s="42"/>
    </row>
    <row r="49" spans="1:12" x14ac:dyDescent="0.2">
      <c r="A49" s="306"/>
      <c r="B49" s="327"/>
      <c r="C49" s="74"/>
      <c r="D49" s="74"/>
      <c r="E49" s="76"/>
      <c r="F49" s="98"/>
      <c r="G49" s="99"/>
      <c r="H49" s="100"/>
      <c r="I49" s="76"/>
      <c r="J49" s="77"/>
      <c r="K49" s="344"/>
      <c r="L49" s="42"/>
    </row>
    <row r="50" spans="1:12" x14ac:dyDescent="0.2">
      <c r="A50" s="307"/>
      <c r="B50" s="327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x14ac:dyDescent="0.2">
      <c r="A51" s="307"/>
      <c r="B51" s="327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x14ac:dyDescent="0.2">
      <c r="A52" s="307"/>
      <c r="B52" s="327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x14ac:dyDescent="0.2">
      <c r="A53" s="307"/>
      <c r="B53" s="327"/>
      <c r="C53" s="74"/>
      <c r="D53" s="74"/>
      <c r="E53" s="79"/>
      <c r="F53" s="79"/>
      <c r="G53" s="101"/>
      <c r="H53" s="102"/>
      <c r="I53" s="79"/>
      <c r="J53" s="77"/>
      <c r="K53" s="344"/>
      <c r="L53" s="42"/>
    </row>
    <row r="54" spans="1:12" x14ac:dyDescent="0.2">
      <c r="A54" s="307"/>
      <c r="B54" s="327"/>
      <c r="C54" s="74"/>
      <c r="D54" s="74"/>
      <c r="E54" s="79"/>
      <c r="F54" s="79"/>
      <c r="G54" s="101"/>
      <c r="H54" s="102"/>
      <c r="I54" s="79"/>
      <c r="J54" s="77"/>
      <c r="K54" s="344"/>
      <c r="L54" s="42"/>
    </row>
    <row r="55" spans="1:12" x14ac:dyDescent="0.2">
      <c r="A55" s="307"/>
      <c r="B55" s="327"/>
      <c r="C55" s="74"/>
      <c r="D55" s="74"/>
      <c r="E55" s="79"/>
      <c r="F55" s="79"/>
      <c r="G55" s="101"/>
      <c r="H55" s="102"/>
      <c r="I55" s="79"/>
      <c r="J55" s="77"/>
      <c r="K55" s="344"/>
      <c r="L55" s="42"/>
    </row>
    <row r="56" spans="1:12" x14ac:dyDescent="0.2">
      <c r="A56" s="308"/>
      <c r="B56" s="328"/>
      <c r="C56" s="150"/>
      <c r="D56" s="150"/>
      <c r="E56" s="80"/>
      <c r="F56" s="80"/>
      <c r="G56" s="103"/>
      <c r="H56" s="104"/>
      <c r="I56" s="80"/>
      <c r="J56" s="105"/>
      <c r="K56" s="345"/>
      <c r="L56" s="42"/>
    </row>
    <row r="57" spans="1:12" x14ac:dyDescent="0.2">
      <c r="A57" s="42"/>
      <c r="B57" s="56"/>
      <c r="C57" s="56"/>
      <c r="D57" s="56"/>
      <c r="E57" s="56"/>
      <c r="F57" s="56"/>
      <c r="G57" s="56"/>
      <c r="H57" s="71"/>
      <c r="I57" s="56"/>
      <c r="J57" s="56"/>
      <c r="K57" s="56"/>
      <c r="L57" s="42"/>
    </row>
  </sheetData>
  <sheetProtection password="CA1D" sheet="1" insertRows="0"/>
  <mergeCells count="46">
    <mergeCell ref="A2:G2"/>
    <mergeCell ref="B45:B46"/>
    <mergeCell ref="C45:C46"/>
    <mergeCell ref="B33:B34"/>
    <mergeCell ref="C33:C34"/>
    <mergeCell ref="K45:K47"/>
    <mergeCell ref="A46:A56"/>
    <mergeCell ref="B47:B56"/>
    <mergeCell ref="K48:K56"/>
    <mergeCell ref="K33:K35"/>
    <mergeCell ref="A34:A44"/>
    <mergeCell ref="B35:B44"/>
    <mergeCell ref="K36:K44"/>
    <mergeCell ref="D33:D34"/>
    <mergeCell ref="E33:J35"/>
    <mergeCell ref="D45:D46"/>
    <mergeCell ref="E45:J47"/>
    <mergeCell ref="K21:K23"/>
    <mergeCell ref="A22:A32"/>
    <mergeCell ref="B23:B32"/>
    <mergeCell ref="K24:K32"/>
    <mergeCell ref="K9:K11"/>
    <mergeCell ref="A10:A20"/>
    <mergeCell ref="B11:B20"/>
    <mergeCell ref="K12:K20"/>
    <mergeCell ref="B21:B22"/>
    <mergeCell ref="C21:C22"/>
    <mergeCell ref="D21:D22"/>
    <mergeCell ref="E21:J23"/>
    <mergeCell ref="H7:H8"/>
    <mergeCell ref="I7:I8"/>
    <mergeCell ref="J7:J8"/>
    <mergeCell ref="B9:B10"/>
    <mergeCell ref="C9:C10"/>
    <mergeCell ref="D9:D10"/>
    <mergeCell ref="E9:J11"/>
    <mergeCell ref="H2:H3"/>
    <mergeCell ref="I2:J2"/>
    <mergeCell ref="A6:A8"/>
    <mergeCell ref="B6:B8"/>
    <mergeCell ref="C6:J6"/>
    <mergeCell ref="K6:K8"/>
    <mergeCell ref="C7:D7"/>
    <mergeCell ref="E7:E8"/>
    <mergeCell ref="F7:F8"/>
    <mergeCell ref="G7:G8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F17"/>
  <sheetViews>
    <sheetView showGridLines="0" zoomScaleNormal="100" workbookViewId="0">
      <pane xSplit="1" ySplit="8" topLeftCell="B9" activePane="bottomRight" state="frozen"/>
      <selection activeCell="H23" sqref="H23"/>
      <selection pane="topRight" activeCell="H23" sqref="H23"/>
      <selection pane="bottomLeft" activeCell="H23" sqref="H23"/>
      <selection pane="bottomRight" activeCell="A10" sqref="A10:A15"/>
    </sheetView>
  </sheetViews>
  <sheetFormatPr defaultRowHeight="12.75" x14ac:dyDescent="0.2"/>
  <cols>
    <col min="1" max="1" width="16.5703125" style="33" customWidth="1"/>
    <col min="2" max="2" width="9.140625" style="37"/>
    <col min="3" max="3" width="10.42578125" style="37" customWidth="1"/>
    <col min="4" max="4" width="48.5703125" style="72" customWidth="1"/>
    <col min="5" max="5" width="11.5703125" style="37" customWidth="1"/>
    <col min="6" max="6" width="6.140625" style="33" customWidth="1"/>
    <col min="7" max="16384" width="9.140625" style="33"/>
  </cols>
  <sheetData>
    <row r="1" spans="1:6" ht="18.75" customHeight="1" x14ac:dyDescent="0.2">
      <c r="A1" s="38"/>
      <c r="B1" s="39"/>
      <c r="C1" s="39"/>
      <c r="D1" s="70"/>
      <c r="E1" s="39"/>
      <c r="F1" s="42"/>
    </row>
    <row r="2" spans="1:6" ht="15.75" x14ac:dyDescent="0.2">
      <c r="A2" s="43" t="s">
        <v>79</v>
      </c>
      <c r="B2" s="39"/>
      <c r="C2" s="39"/>
      <c r="D2" s="301" t="str">
        <f>'1. Tööjõukulud'!H2:H3</f>
        <v>Projekti tunnus (objekt,kulukoht) toetuse saaja raamatupidamisdokumentidel:</v>
      </c>
      <c r="E2" s="61">
        <f>'1. Tööjõukulud'!K2</f>
        <v>0</v>
      </c>
      <c r="F2" s="42"/>
    </row>
    <row r="3" spans="1:6" ht="16.5" customHeight="1" x14ac:dyDescent="0.2">
      <c r="A3" s="57" t="s">
        <v>11</v>
      </c>
      <c r="B3" s="148">
        <f>Eelarve!E45</f>
        <v>0</v>
      </c>
      <c r="C3" s="148">
        <f>Eelarve!F45</f>
        <v>0</v>
      </c>
      <c r="D3" s="301"/>
      <c r="E3" s="60" t="s">
        <v>13</v>
      </c>
      <c r="F3" s="42"/>
    </row>
    <row r="4" spans="1:6" s="34" customFormat="1" ht="17.25" customHeight="1" x14ac:dyDescent="0.2">
      <c r="A4" s="46" t="s">
        <v>12</v>
      </c>
      <c r="B4" s="149"/>
      <c r="C4" s="149">
        <f>C11</f>
        <v>0</v>
      </c>
      <c r="D4" s="73">
        <f>'1. Tööjõukulud'!H4</f>
        <v>0</v>
      </c>
      <c r="E4" s="251">
        <f>B3-C4</f>
        <v>0</v>
      </c>
      <c r="F4" s="50"/>
    </row>
    <row r="5" spans="1:6" ht="16.5" customHeight="1" x14ac:dyDescent="0.2">
      <c r="A5" s="51"/>
      <c r="B5" s="58" t="e">
        <f>(C4)/B3</f>
        <v>#DIV/0!</v>
      </c>
      <c r="C5" s="59" t="str">
        <f>IF(C3&gt;0,C4/C3,"")</f>
        <v/>
      </c>
      <c r="D5" s="70"/>
      <c r="E5" s="39"/>
      <c r="F5" s="42"/>
    </row>
    <row r="6" spans="1:6" s="35" customFormat="1" ht="17.25" customHeight="1" x14ac:dyDescent="0.2">
      <c r="A6" s="295" t="s">
        <v>52</v>
      </c>
      <c r="B6" s="292" t="s">
        <v>7</v>
      </c>
      <c r="C6" s="340" t="s">
        <v>8</v>
      </c>
      <c r="D6" s="341"/>
      <c r="E6" s="302" t="s">
        <v>10</v>
      </c>
      <c r="F6" s="52"/>
    </row>
    <row r="7" spans="1:6" s="35" customFormat="1" ht="15.75" customHeight="1" x14ac:dyDescent="0.2">
      <c r="A7" s="296"/>
      <c r="B7" s="293"/>
      <c r="C7" s="257" t="s">
        <v>9</v>
      </c>
      <c r="D7" s="286" t="s">
        <v>98</v>
      </c>
      <c r="E7" s="303"/>
      <c r="F7" s="52"/>
    </row>
    <row r="8" spans="1:6" ht="48.75" customHeight="1" x14ac:dyDescent="0.2">
      <c r="A8" s="297"/>
      <c r="B8" s="294"/>
      <c r="C8" s="247" t="s">
        <v>61</v>
      </c>
      <c r="D8" s="287"/>
      <c r="E8" s="304"/>
      <c r="F8" s="42"/>
    </row>
    <row r="9" spans="1:6" x14ac:dyDescent="0.2">
      <c r="A9" s="53"/>
      <c r="B9" s="353">
        <f>Eelarve!E45</f>
        <v>0</v>
      </c>
      <c r="C9" s="353">
        <f>Eelarve!F45</f>
        <v>0</v>
      </c>
      <c r="D9" s="355"/>
      <c r="E9" s="311">
        <f>B9-C11</f>
        <v>0</v>
      </c>
      <c r="F9" s="42"/>
    </row>
    <row r="10" spans="1:6" s="36" customFormat="1" ht="7.5" customHeight="1" x14ac:dyDescent="0.2">
      <c r="A10" s="305" t="str">
        <f>Eelarve!A45</f>
        <v>5. Ühingu üldkulud (kuni 10% KOP toetuse kogusummast)</v>
      </c>
      <c r="B10" s="354"/>
      <c r="C10" s="354"/>
      <c r="D10" s="356"/>
      <c r="E10" s="312"/>
      <c r="F10" s="54"/>
    </row>
    <row r="11" spans="1:6" s="36" customFormat="1" ht="15.75" customHeight="1" x14ac:dyDescent="0.2">
      <c r="A11" s="305"/>
      <c r="B11" s="326"/>
      <c r="C11" s="55">
        <f>SUM(C12:C15)</f>
        <v>0</v>
      </c>
      <c r="D11" s="357"/>
      <c r="E11" s="313"/>
      <c r="F11" s="54"/>
    </row>
    <row r="12" spans="1:6" x14ac:dyDescent="0.2">
      <c r="A12" s="306"/>
      <c r="B12" s="327"/>
      <c r="C12" s="74"/>
      <c r="D12" s="100"/>
      <c r="E12" s="343"/>
      <c r="F12" s="42"/>
    </row>
    <row r="13" spans="1:6" x14ac:dyDescent="0.2">
      <c r="A13" s="306"/>
      <c r="B13" s="327"/>
      <c r="C13" s="74"/>
      <c r="D13" s="100"/>
      <c r="E13" s="344"/>
      <c r="F13" s="42"/>
    </row>
    <row r="14" spans="1:6" x14ac:dyDescent="0.2">
      <c r="A14" s="306"/>
      <c r="B14" s="327"/>
      <c r="C14" s="74"/>
      <c r="D14" s="102"/>
      <c r="E14" s="344"/>
      <c r="F14" s="42"/>
    </row>
    <row r="15" spans="1:6" x14ac:dyDescent="0.2">
      <c r="A15" s="306"/>
      <c r="B15" s="327"/>
      <c r="C15" s="74"/>
      <c r="D15" s="102"/>
      <c r="E15" s="344"/>
      <c r="F15" s="42"/>
    </row>
    <row r="16" spans="1:6" ht="46.5" customHeight="1" x14ac:dyDescent="0.2">
      <c r="A16" s="352" t="s">
        <v>99</v>
      </c>
      <c r="B16" s="352"/>
      <c r="C16" s="352"/>
      <c r="D16" s="352"/>
      <c r="E16" s="352"/>
      <c r="F16" s="250"/>
    </row>
    <row r="17" spans="1:6" ht="55.5" customHeight="1" x14ac:dyDescent="0.2">
      <c r="A17" s="351" t="s">
        <v>100</v>
      </c>
      <c r="B17" s="351"/>
      <c r="C17" s="351"/>
      <c r="D17" s="351"/>
      <c r="E17" s="351"/>
      <c r="F17" s="351"/>
    </row>
  </sheetData>
  <sheetProtection password="CA1D" sheet="1" insertRows="0"/>
  <mergeCells count="15">
    <mergeCell ref="A17:F17"/>
    <mergeCell ref="A16:E16"/>
    <mergeCell ref="E9:E11"/>
    <mergeCell ref="A10:A15"/>
    <mergeCell ref="B11:B15"/>
    <mergeCell ref="E12:E15"/>
    <mergeCell ref="B9:B10"/>
    <mergeCell ref="C9:C10"/>
    <mergeCell ref="D9:D11"/>
    <mergeCell ref="D2:D3"/>
    <mergeCell ref="A6:A8"/>
    <mergeCell ref="B6:B8"/>
    <mergeCell ref="C6:D6"/>
    <mergeCell ref="E6:E8"/>
    <mergeCell ref="D7:D8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2:I30"/>
  <sheetViews>
    <sheetView showGridLines="0" zoomScaleNormal="100" workbookViewId="0">
      <pane xSplit="1" ySplit="9" topLeftCell="B10" activePane="bottomRight" state="frozen"/>
      <selection activeCell="H23" sqref="H23"/>
      <selection pane="topRight" activeCell="H23" sqref="H23"/>
      <selection pane="bottomLeft" activeCell="H23" sqref="H23"/>
      <selection pane="bottomRight" activeCell="A4" sqref="A4:A5"/>
    </sheetView>
  </sheetViews>
  <sheetFormatPr defaultRowHeight="12.75" x14ac:dyDescent="0.2"/>
  <cols>
    <col min="1" max="1" width="44.28515625" customWidth="1"/>
    <col min="2" max="2" width="11.140625" customWidth="1"/>
    <col min="4" max="4" width="13.7109375" style="62" customWidth="1"/>
    <col min="5" max="6" width="13.7109375" style="63" customWidth="1"/>
    <col min="7" max="7" width="13.7109375" style="4" customWidth="1"/>
    <col min="8" max="8" width="14.85546875" customWidth="1"/>
  </cols>
  <sheetData>
    <row r="2" spans="1:9" ht="18" x14ac:dyDescent="0.25">
      <c r="A2" s="267" t="s">
        <v>102</v>
      </c>
      <c r="B2" s="42"/>
      <c r="C2" s="42"/>
      <c r="D2" s="250"/>
      <c r="E2" s="266"/>
      <c r="F2" s="266"/>
      <c r="G2" s="56"/>
      <c r="H2" s="42"/>
      <c r="I2" s="42"/>
    </row>
    <row r="3" spans="1:9" ht="30" customHeight="1" x14ac:dyDescent="0.25">
      <c r="A3" s="264" t="s">
        <v>112</v>
      </c>
      <c r="B3" s="174"/>
      <c r="C3" s="42"/>
      <c r="D3" s="358">
        <f>Eelarve!B9</f>
        <v>0</v>
      </c>
      <c r="E3" s="358"/>
      <c r="F3" s="358"/>
      <c r="G3" s="358"/>
      <c r="H3" s="358"/>
      <c r="I3" s="42"/>
    </row>
    <row r="4" spans="1:9" s="2" customFormat="1" ht="39.75" customHeight="1" x14ac:dyDescent="0.2">
      <c r="A4" s="386" t="s">
        <v>3</v>
      </c>
      <c r="B4" s="384">
        <f>Eelarve!B10:H10</f>
        <v>0</v>
      </c>
      <c r="C4" s="384"/>
      <c r="D4" s="384"/>
      <c r="E4" s="384"/>
      <c r="F4" s="384"/>
      <c r="G4" s="262" t="s">
        <v>29</v>
      </c>
      <c r="H4" s="263">
        <f>Eelarve!B11</f>
        <v>0</v>
      </c>
      <c r="I4" s="64"/>
    </row>
    <row r="5" spans="1:9" s="2" customFormat="1" ht="21" customHeight="1" x14ac:dyDescent="0.2">
      <c r="A5" s="387"/>
      <c r="B5" s="385"/>
      <c r="C5" s="385"/>
      <c r="D5" s="385"/>
      <c r="E5" s="385"/>
      <c r="F5" s="385"/>
      <c r="G5" s="262" t="s">
        <v>30</v>
      </c>
      <c r="H5" s="263">
        <f>Eelarve!B12</f>
        <v>0</v>
      </c>
      <c r="I5" s="64"/>
    </row>
    <row r="6" spans="1:9" s="2" customFormat="1" ht="37.5" customHeight="1" x14ac:dyDescent="0.2">
      <c r="A6" s="361" t="s">
        <v>51</v>
      </c>
      <c r="B6" s="390"/>
      <c r="C6" s="388" t="s">
        <v>15</v>
      </c>
      <c r="D6" s="377" t="s">
        <v>18</v>
      </c>
      <c r="E6" s="381"/>
      <c r="F6" s="378"/>
      <c r="G6" s="377" t="s">
        <v>53</v>
      </c>
      <c r="H6" s="378" t="s">
        <v>16</v>
      </c>
      <c r="I6" s="64"/>
    </row>
    <row r="7" spans="1:9" s="2" customFormat="1" ht="18" customHeight="1" x14ac:dyDescent="0.2">
      <c r="A7" s="362"/>
      <c r="B7" s="391"/>
      <c r="C7" s="298"/>
      <c r="D7" s="366" t="s">
        <v>61</v>
      </c>
      <c r="E7" s="286" t="s">
        <v>101</v>
      </c>
      <c r="F7" s="379" t="s">
        <v>2</v>
      </c>
      <c r="G7" s="366"/>
      <c r="H7" s="379"/>
      <c r="I7" s="64"/>
    </row>
    <row r="8" spans="1:9" s="2" customFormat="1" ht="18" customHeight="1" x14ac:dyDescent="0.2">
      <c r="A8" s="362"/>
      <c r="B8" s="391"/>
      <c r="C8" s="298"/>
      <c r="D8" s="366"/>
      <c r="E8" s="293"/>
      <c r="F8" s="379"/>
      <c r="G8" s="366"/>
      <c r="H8" s="379"/>
      <c r="I8" s="64"/>
    </row>
    <row r="9" spans="1:9" s="2" customFormat="1" ht="27" customHeight="1" x14ac:dyDescent="0.2">
      <c r="A9" s="363"/>
      <c r="B9" s="392"/>
      <c r="C9" s="389"/>
      <c r="D9" s="367"/>
      <c r="E9" s="287"/>
      <c r="F9" s="380"/>
      <c r="G9" s="367"/>
      <c r="H9" s="380"/>
      <c r="I9" s="64"/>
    </row>
    <row r="10" spans="1:9" s="2" customFormat="1" ht="21.95" customHeight="1" x14ac:dyDescent="0.2">
      <c r="A10" s="359" t="str">
        <f>'1. Tööjõukulud'!A2</f>
        <v>1. Tööjõukulud (koos maksudega)</v>
      </c>
      <c r="B10" s="65" t="s">
        <v>15</v>
      </c>
      <c r="C10" s="154">
        <f>'1. Tööjõukulud'!B3</f>
        <v>0</v>
      </c>
      <c r="D10" s="155">
        <f>'1. Tööjõukulud'!C3</f>
        <v>0</v>
      </c>
      <c r="E10" s="156">
        <f>'1. Tööjõukulud'!D3</f>
        <v>0</v>
      </c>
      <c r="F10" s="157"/>
      <c r="G10" s="370" t="e">
        <f>F11/C10</f>
        <v>#DIV/0!</v>
      </c>
      <c r="H10" s="368">
        <f>C10-F11</f>
        <v>0</v>
      </c>
      <c r="I10" s="64"/>
    </row>
    <row r="11" spans="1:9" s="2" customFormat="1" ht="21.95" customHeight="1" x14ac:dyDescent="0.2">
      <c r="A11" s="360"/>
      <c r="B11" s="66" t="s">
        <v>17</v>
      </c>
      <c r="C11" s="158"/>
      <c r="D11" s="159">
        <f>'1. Tööjõukulud'!C4</f>
        <v>0</v>
      </c>
      <c r="E11" s="160">
        <f>'1. Tööjõukulud'!D4</f>
        <v>0</v>
      </c>
      <c r="F11" s="161">
        <f>SUM(D11:E11)</f>
        <v>0</v>
      </c>
      <c r="G11" s="371"/>
      <c r="H11" s="369"/>
      <c r="I11" s="64"/>
    </row>
    <row r="12" spans="1:9" s="2" customFormat="1" ht="21.95" customHeight="1" x14ac:dyDescent="0.2">
      <c r="A12" s="359" t="str">
        <f>'2. Üritused'!A2</f>
        <v>2. Projekti ürituste elluviimiseks ostetud teenuste ja toodete kulud</v>
      </c>
      <c r="B12" s="65" t="s">
        <v>15</v>
      </c>
      <c r="C12" s="154">
        <f>'2. Üritused'!B3</f>
        <v>0</v>
      </c>
      <c r="D12" s="155">
        <f>'2. Üritused'!C3</f>
        <v>0</v>
      </c>
      <c r="E12" s="156">
        <f>'2. Üritused'!D3</f>
        <v>0</v>
      </c>
      <c r="F12" s="157"/>
      <c r="G12" s="370" t="e">
        <f>F13/C12</f>
        <v>#DIV/0!</v>
      </c>
      <c r="H12" s="368">
        <f>C12-F13</f>
        <v>0</v>
      </c>
      <c r="I12" s="64"/>
    </row>
    <row r="13" spans="1:9" s="2" customFormat="1" ht="21.95" customHeight="1" x14ac:dyDescent="0.2">
      <c r="A13" s="360"/>
      <c r="B13" s="66" t="s">
        <v>17</v>
      </c>
      <c r="C13" s="158"/>
      <c r="D13" s="159">
        <f>'2. Üritused'!C4</f>
        <v>0</v>
      </c>
      <c r="E13" s="160">
        <f>'2. Üritused'!D4</f>
        <v>0</v>
      </c>
      <c r="F13" s="161">
        <f>SUM(D13:E13)</f>
        <v>0</v>
      </c>
      <c r="G13" s="371"/>
      <c r="H13" s="369"/>
      <c r="I13" s="64"/>
    </row>
    <row r="14" spans="1:9" s="2" customFormat="1" ht="21.95" customHeight="1" x14ac:dyDescent="0.2">
      <c r="A14" s="359" t="str">
        <f>'3. Teenused, tooted,teavitus'!A2</f>
        <v>3. Projekti tegevuste elluviimiseks ostetud teenuste ja toodete kulud, s.h.  info ja teavitustegevusega seotud kulud</v>
      </c>
      <c r="B14" s="65" t="s">
        <v>15</v>
      </c>
      <c r="C14" s="154">
        <f>'3. Teenused, tooted,teavitus'!B3</f>
        <v>0</v>
      </c>
      <c r="D14" s="155">
        <f>'3. Teenused, tooted,teavitus'!C3</f>
        <v>0</v>
      </c>
      <c r="E14" s="156">
        <f>'3. Teenused, tooted,teavitus'!D3</f>
        <v>0</v>
      </c>
      <c r="F14" s="157"/>
      <c r="G14" s="370" t="e">
        <f>F15/C14</f>
        <v>#DIV/0!</v>
      </c>
      <c r="H14" s="368">
        <f>C14-F15</f>
        <v>0</v>
      </c>
      <c r="I14" s="64"/>
    </row>
    <row r="15" spans="1:9" s="2" customFormat="1" ht="21.95" customHeight="1" x14ac:dyDescent="0.2">
      <c r="A15" s="360"/>
      <c r="B15" s="66" t="s">
        <v>17</v>
      </c>
      <c r="C15" s="158"/>
      <c r="D15" s="159">
        <f>'3. Teenused, tooted,teavitus'!C4</f>
        <v>0</v>
      </c>
      <c r="E15" s="160">
        <f>'3. Teenused, tooted,teavitus'!D4</f>
        <v>0</v>
      </c>
      <c r="F15" s="161">
        <f>SUM(D15:E15)</f>
        <v>0</v>
      </c>
      <c r="G15" s="371"/>
      <c r="H15" s="369"/>
      <c r="I15" s="64"/>
    </row>
    <row r="16" spans="1:9" s="2" customFormat="1" ht="21.95" customHeight="1" x14ac:dyDescent="0.2">
      <c r="A16" s="359" t="str">
        <f>'4. Soetamise kulud'!A2</f>
        <v>4. Projekti elluviimiseks vajalike vahendite ja materjali soetamise kulud</v>
      </c>
      <c r="B16" s="65" t="s">
        <v>15</v>
      </c>
      <c r="C16" s="154">
        <f>'4. Soetamise kulud'!B3</f>
        <v>0</v>
      </c>
      <c r="D16" s="155">
        <f>'4. Soetamise kulud'!C3</f>
        <v>0</v>
      </c>
      <c r="E16" s="156">
        <f>'4. Soetamise kulud'!D3</f>
        <v>0</v>
      </c>
      <c r="F16" s="157"/>
      <c r="G16" s="370" t="e">
        <f>F17/C16</f>
        <v>#DIV/0!</v>
      </c>
      <c r="H16" s="368">
        <f>C16-F17</f>
        <v>0</v>
      </c>
      <c r="I16" s="64"/>
    </row>
    <row r="17" spans="1:9" s="2" customFormat="1" ht="21.95" customHeight="1" x14ac:dyDescent="0.2">
      <c r="A17" s="360"/>
      <c r="B17" s="66" t="s">
        <v>17</v>
      </c>
      <c r="C17" s="158"/>
      <c r="D17" s="159">
        <f>'4. Soetamise kulud'!C4</f>
        <v>0</v>
      </c>
      <c r="E17" s="160">
        <f>'4. Soetamise kulud'!D4</f>
        <v>0</v>
      </c>
      <c r="F17" s="161">
        <f>SUM(D17:E17)</f>
        <v>0</v>
      </c>
      <c r="G17" s="371"/>
      <c r="H17" s="369"/>
      <c r="I17" s="64"/>
    </row>
    <row r="18" spans="1:9" s="2" customFormat="1" ht="21.95" customHeight="1" x14ac:dyDescent="0.2">
      <c r="A18" s="373" t="s">
        <v>79</v>
      </c>
      <c r="B18" s="65" t="s">
        <v>15</v>
      </c>
      <c r="C18" s="154">
        <f>'5. Üldkulud'!B3</f>
        <v>0</v>
      </c>
      <c r="D18" s="155">
        <f>'5. Üldkulud'!C3</f>
        <v>0</v>
      </c>
      <c r="E18" s="156"/>
      <c r="F18" s="157"/>
      <c r="G18" s="370" t="e">
        <f>F19/C18</f>
        <v>#DIV/0!</v>
      </c>
      <c r="H18" s="368">
        <f>C18-F19</f>
        <v>0</v>
      </c>
      <c r="I18" s="64"/>
    </row>
    <row r="19" spans="1:9" s="2" customFormat="1" ht="21.95" customHeight="1" thickBot="1" x14ac:dyDescent="0.25">
      <c r="A19" s="374"/>
      <c r="B19" s="67" t="s">
        <v>17</v>
      </c>
      <c r="C19" s="162"/>
      <c r="D19" s="163">
        <f>'5. Üldkulud'!C4</f>
        <v>0</v>
      </c>
      <c r="E19" s="164"/>
      <c r="F19" s="165">
        <f>SUM(D19:E19)</f>
        <v>0</v>
      </c>
      <c r="G19" s="372"/>
      <c r="H19" s="382"/>
      <c r="I19" s="64"/>
    </row>
    <row r="20" spans="1:9" s="2" customFormat="1" ht="21" customHeight="1" thickTop="1" x14ac:dyDescent="0.2">
      <c r="A20" s="220" t="s">
        <v>26</v>
      </c>
      <c r="B20" s="221"/>
      <c r="C20" s="222">
        <f>C10+C12+C14+C16+C18</f>
        <v>0</v>
      </c>
      <c r="D20" s="166">
        <f>D10+D12+D14+D16+D18</f>
        <v>0</v>
      </c>
      <c r="E20" s="167">
        <f>E10+E12+E14+E16</f>
        <v>0</v>
      </c>
      <c r="F20" s="168"/>
      <c r="G20" s="83"/>
      <c r="H20" s="253"/>
      <c r="I20" s="64"/>
    </row>
    <row r="21" spans="1:9" s="2" customFormat="1" ht="21" customHeight="1" x14ac:dyDescent="0.2">
      <c r="A21" s="223" t="s">
        <v>27</v>
      </c>
      <c r="B21" s="68"/>
      <c r="C21" s="169"/>
      <c r="D21" s="170">
        <f>D11+D13+D15+D17+D19</f>
        <v>0</v>
      </c>
      <c r="E21" s="171">
        <f>E11+E13+E15+E17</f>
        <v>0</v>
      </c>
      <c r="F21" s="224">
        <f>SUM(D21:E21)</f>
        <v>0</v>
      </c>
      <c r="G21" s="84" t="e">
        <f>F21/C20</f>
        <v>#DIV/0!</v>
      </c>
      <c r="H21" s="254"/>
      <c r="I21" s="64"/>
    </row>
    <row r="22" spans="1:9" s="2" customFormat="1" ht="21" customHeight="1" x14ac:dyDescent="0.2">
      <c r="A22" s="268" t="s">
        <v>46</v>
      </c>
      <c r="B22" s="269"/>
      <c r="C22" s="272"/>
      <c r="D22" s="271" t="e">
        <f>D21/D20</f>
        <v>#DIV/0!</v>
      </c>
      <c r="E22" s="270" t="e">
        <f>E21/E20</f>
        <v>#DIV/0!</v>
      </c>
      <c r="F22" s="273"/>
      <c r="G22" s="85"/>
      <c r="H22" s="255"/>
      <c r="I22" s="64"/>
    </row>
    <row r="23" spans="1:9" s="283" customFormat="1" ht="21" customHeight="1" x14ac:dyDescent="0.2">
      <c r="A23" s="274" t="s">
        <v>109</v>
      </c>
      <c r="B23" s="275"/>
      <c r="C23" s="276"/>
      <c r="D23" s="277" t="e">
        <f>D19/D21</f>
        <v>#DIV/0!</v>
      </c>
      <c r="E23" s="278" t="s">
        <v>5</v>
      </c>
      <c r="F23" s="279"/>
      <c r="G23" s="280"/>
      <c r="H23" s="281"/>
      <c r="I23" s="282"/>
    </row>
    <row r="24" spans="1:9" s="2" customFormat="1" ht="19.5" customHeight="1" x14ac:dyDescent="0.2">
      <c r="A24" s="240" t="s">
        <v>45</v>
      </c>
      <c r="B24" s="216"/>
      <c r="C24" s="218"/>
      <c r="D24" s="243" t="e">
        <f>D21/F21</f>
        <v>#DIV/0!</v>
      </c>
      <c r="E24" s="241" t="e">
        <f>E21/F21</f>
        <v>#DIV/0!</v>
      </c>
      <c r="F24" s="217"/>
      <c r="G24" s="69"/>
      <c r="H24" s="64"/>
      <c r="I24" s="64"/>
    </row>
    <row r="25" spans="1:9" s="33" customFormat="1" ht="8.25" customHeight="1" x14ac:dyDescent="0.2">
      <c r="A25" s="364">
        <f>Eelarve!E4</f>
        <v>0</v>
      </c>
      <c r="B25" s="364"/>
      <c r="C25" s="364"/>
      <c r="D25" s="194"/>
      <c r="E25" s="195"/>
      <c r="F25" s="196"/>
      <c r="G25" s="197"/>
      <c r="H25" s="198"/>
      <c r="I25" s="42"/>
    </row>
    <row r="26" spans="1:9" ht="13.5" customHeight="1" x14ac:dyDescent="0.2">
      <c r="A26" s="365"/>
      <c r="B26" s="365"/>
      <c r="C26" s="365"/>
      <c r="D26" s="194"/>
      <c r="E26" s="199"/>
      <c r="F26" s="196"/>
      <c r="G26" s="383">
        <f>Eelarve!B2</f>
        <v>0</v>
      </c>
      <c r="H26" s="383"/>
      <c r="I26" s="42"/>
    </row>
    <row r="27" spans="1:9" x14ac:dyDescent="0.2">
      <c r="A27" s="200" t="s">
        <v>42</v>
      </c>
      <c r="B27" s="201"/>
      <c r="C27" s="202"/>
      <c r="D27" s="203"/>
      <c r="E27" s="204" t="s">
        <v>40</v>
      </c>
      <c r="F27" s="196"/>
      <c r="G27" s="375" t="s">
        <v>43</v>
      </c>
      <c r="H27" s="376"/>
      <c r="I27" s="42"/>
    </row>
    <row r="28" spans="1:9" x14ac:dyDescent="0.2">
      <c r="A28" s="205"/>
      <c r="B28" s="206"/>
      <c r="C28" s="198"/>
      <c r="D28" s="203"/>
      <c r="E28" s="196"/>
      <c r="F28" s="196"/>
      <c r="G28" s="197"/>
      <c r="H28" s="198"/>
      <c r="I28" s="42"/>
    </row>
    <row r="29" spans="1:9" x14ac:dyDescent="0.2">
      <c r="A29" s="207" t="s">
        <v>82</v>
      </c>
      <c r="B29" s="175"/>
      <c r="C29" s="208"/>
      <c r="D29" s="209"/>
      <c r="E29" s="210"/>
      <c r="F29" s="210"/>
      <c r="G29" s="211"/>
      <c r="H29" s="208"/>
    </row>
    <row r="30" spans="1:9" x14ac:dyDescent="0.2">
      <c r="A30" s="219" t="s">
        <v>47</v>
      </c>
    </row>
  </sheetData>
  <sheetProtection password="CA1D" sheet="1"/>
  <mergeCells count="30">
    <mergeCell ref="B4:F5"/>
    <mergeCell ref="A4:A5"/>
    <mergeCell ref="E7:E9"/>
    <mergeCell ref="H14:H15"/>
    <mergeCell ref="H16:H17"/>
    <mergeCell ref="G14:G15"/>
    <mergeCell ref="C6:C9"/>
    <mergeCell ref="A10:A11"/>
    <mergeCell ref="B6:B9"/>
    <mergeCell ref="A16:A17"/>
    <mergeCell ref="G27:H27"/>
    <mergeCell ref="G6:G9"/>
    <mergeCell ref="H6:H9"/>
    <mergeCell ref="D6:F6"/>
    <mergeCell ref="H18:H19"/>
    <mergeCell ref="G26:H26"/>
    <mergeCell ref="H12:H13"/>
    <mergeCell ref="G16:G17"/>
    <mergeCell ref="F7:F9"/>
    <mergeCell ref="G10:G11"/>
    <mergeCell ref="D3:H3"/>
    <mergeCell ref="A12:A13"/>
    <mergeCell ref="A6:A9"/>
    <mergeCell ref="A25:C26"/>
    <mergeCell ref="D7:D9"/>
    <mergeCell ref="H10:H11"/>
    <mergeCell ref="A14:A15"/>
    <mergeCell ref="G12:G13"/>
    <mergeCell ref="G18:G19"/>
    <mergeCell ref="A18:A19"/>
  </mergeCells>
  <conditionalFormatting sqref="D22:D23">
    <cfRule type="cellIs" dxfId="3" priority="6" stopIfTrue="1" operator="greaterThan">
      <formula>1</formula>
    </cfRule>
  </conditionalFormatting>
  <conditionalFormatting sqref="G10:G22">
    <cfRule type="cellIs" dxfId="2" priority="4" stopIfTrue="1" operator="lessThan">
      <formula>0.9</formula>
    </cfRule>
  </conditionalFormatting>
  <pageMargins left="0.51181102362204722" right="0.31496062992125984" top="0.74803149606299213" bottom="0.35433070866141736" header="0.31496062992125984" footer="0.31496062992125984"/>
  <pageSetup paperSize="9" scale="89" orientation="landscape" blackAndWhite="1" r:id="rId1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35"/>
  </sheetPr>
  <dimension ref="A1:I61"/>
  <sheetViews>
    <sheetView showGridLines="0" tabSelected="1" zoomScaleNormal="100" zoomScaleSheetLayoutView="100" workbookViewId="0">
      <selection activeCell="R12" sqref="R12"/>
    </sheetView>
  </sheetViews>
  <sheetFormatPr defaultRowHeight="12.75" x14ac:dyDescent="0.2"/>
  <cols>
    <col min="1" max="1" width="44.85546875" customWidth="1"/>
    <col min="2" max="2" width="7.5703125" customWidth="1"/>
    <col min="3" max="3" width="9.42578125" customWidth="1"/>
    <col min="4" max="4" width="10.28515625" customWidth="1"/>
    <col min="5" max="5" width="10.42578125" customWidth="1"/>
    <col min="6" max="6" width="11.28515625" customWidth="1"/>
    <col min="7" max="7" width="10.7109375" customWidth="1"/>
    <col min="8" max="8" width="12.28515625" customWidth="1"/>
    <col min="9" max="9" width="4" style="20" customWidth="1"/>
  </cols>
  <sheetData>
    <row r="1" spans="1:9" s="186" customFormat="1" ht="15" x14ac:dyDescent="0.25">
      <c r="A1" s="214" t="s">
        <v>69</v>
      </c>
      <c r="E1" s="397"/>
      <c r="F1" s="397"/>
      <c r="I1" s="187"/>
    </row>
    <row r="2" spans="1:9" s="186" customFormat="1" ht="15" x14ac:dyDescent="0.25">
      <c r="A2" s="185" t="s">
        <v>14</v>
      </c>
      <c r="B2" s="399"/>
      <c r="C2" s="399"/>
      <c r="D2" s="399"/>
      <c r="E2" s="397"/>
      <c r="F2" s="397"/>
      <c r="I2" s="187"/>
    </row>
    <row r="3" spans="1:9" s="186" customFormat="1" ht="33" customHeight="1" x14ac:dyDescent="0.25">
      <c r="A3" s="393" t="s">
        <v>70</v>
      </c>
      <c r="B3" s="393"/>
      <c r="C3" s="393"/>
      <c r="D3" s="393"/>
      <c r="E3" s="393"/>
      <c r="F3" s="393"/>
      <c r="G3" s="400"/>
      <c r="H3" s="400"/>
      <c r="I3" s="187"/>
    </row>
    <row r="4" spans="1:9" s="186" customFormat="1" ht="33" customHeight="1" x14ac:dyDescent="0.25">
      <c r="A4" s="393" t="s">
        <v>44</v>
      </c>
      <c r="B4" s="393"/>
      <c r="C4" s="393"/>
      <c r="D4" s="393"/>
      <c r="E4" s="398"/>
      <c r="F4" s="398"/>
      <c r="G4" s="398"/>
      <c r="H4" s="398"/>
      <c r="I4" s="187"/>
    </row>
    <row r="5" spans="1:9" s="186" customFormat="1" ht="15.75" customHeight="1" x14ac:dyDescent="0.25">
      <c r="A5" s="244"/>
      <c r="B5" s="244"/>
      <c r="C5" s="244"/>
      <c r="D5" s="244"/>
      <c r="E5" s="245"/>
      <c r="F5" s="245"/>
      <c r="G5" s="245"/>
      <c r="H5" s="245"/>
      <c r="I5" s="187"/>
    </row>
    <row r="6" spans="1:9" ht="18" x14ac:dyDescent="0.25">
      <c r="A6" s="265" t="s">
        <v>112</v>
      </c>
      <c r="B6" s="178"/>
      <c r="C6" s="190"/>
      <c r="D6" s="259"/>
      <c r="E6" s="259"/>
      <c r="F6" s="259"/>
      <c r="G6" s="260"/>
      <c r="H6" s="261"/>
    </row>
    <row r="7" spans="1:9" ht="22.9" customHeight="1" x14ac:dyDescent="0.25">
      <c r="A7" s="176" t="s">
        <v>60</v>
      </c>
      <c r="B7" s="177"/>
      <c r="C7" s="191"/>
      <c r="D7" s="192"/>
      <c r="E7" s="193"/>
      <c r="F7" s="193"/>
      <c r="G7" s="432"/>
      <c r="H7" s="433"/>
    </row>
    <row r="8" spans="1:9" ht="6" customHeight="1" thickBot="1" x14ac:dyDescent="0.25">
      <c r="A8" s="179"/>
      <c r="B8" s="179"/>
      <c r="C8" s="179"/>
      <c r="D8" s="188"/>
      <c r="E8" s="189"/>
      <c r="F8" s="189"/>
      <c r="G8" s="434"/>
      <c r="H8" s="434"/>
    </row>
    <row r="9" spans="1:9" ht="19.149999999999999" customHeight="1" x14ac:dyDescent="0.25">
      <c r="A9" s="30" t="s">
        <v>28</v>
      </c>
      <c r="B9" s="446"/>
      <c r="C9" s="447"/>
      <c r="D9" s="447"/>
      <c r="E9" s="447"/>
      <c r="F9" s="447"/>
      <c r="G9" s="447"/>
      <c r="H9" s="448"/>
    </row>
    <row r="10" spans="1:9" ht="18" customHeight="1" x14ac:dyDescent="0.25">
      <c r="A10" s="31" t="s">
        <v>3</v>
      </c>
      <c r="B10" s="449"/>
      <c r="C10" s="449"/>
      <c r="D10" s="449"/>
      <c r="E10" s="449"/>
      <c r="F10" s="449"/>
      <c r="G10" s="449"/>
      <c r="H10" s="450"/>
    </row>
    <row r="11" spans="1:9" ht="18" customHeight="1" x14ac:dyDescent="0.25">
      <c r="A11" s="31" t="s">
        <v>29</v>
      </c>
      <c r="B11" s="462"/>
      <c r="C11" s="463"/>
      <c r="D11" s="466" t="s">
        <v>113</v>
      </c>
      <c r="E11" s="466"/>
      <c r="F11" s="466"/>
      <c r="G11" s="466"/>
      <c r="H11" s="467"/>
    </row>
    <row r="12" spans="1:9" ht="18" customHeight="1" thickBot="1" x14ac:dyDescent="0.3">
      <c r="A12" s="32" t="s">
        <v>30</v>
      </c>
      <c r="B12" s="464"/>
      <c r="C12" s="465"/>
      <c r="D12" s="468"/>
      <c r="E12" s="468"/>
      <c r="F12" s="468"/>
      <c r="G12" s="468"/>
      <c r="H12" s="469"/>
    </row>
    <row r="13" spans="1:9" ht="8.4499999999999993" customHeight="1" thickBot="1" x14ac:dyDescent="0.25"/>
    <row r="14" spans="1:9" ht="20.45" customHeight="1" x14ac:dyDescent="0.2">
      <c r="A14" s="440" t="s">
        <v>38</v>
      </c>
      <c r="B14" s="441"/>
      <c r="C14" s="441"/>
      <c r="D14" s="441"/>
      <c r="E14" s="442"/>
      <c r="F14" s="443" t="s">
        <v>39</v>
      </c>
      <c r="G14" s="444"/>
      <c r="H14" s="445"/>
    </row>
    <row r="15" spans="1:9" ht="18.600000000000001" customHeight="1" x14ac:dyDescent="0.2">
      <c r="A15" s="437" t="s">
        <v>51</v>
      </c>
      <c r="B15" s="423" t="s">
        <v>0</v>
      </c>
      <c r="C15" s="423" t="s">
        <v>31</v>
      </c>
      <c r="D15" s="423" t="s">
        <v>1</v>
      </c>
      <c r="E15" s="401" t="s">
        <v>2</v>
      </c>
      <c r="F15" s="426" t="s">
        <v>61</v>
      </c>
      <c r="G15" s="470" t="s">
        <v>101</v>
      </c>
      <c r="H15" s="414" t="s">
        <v>2</v>
      </c>
    </row>
    <row r="16" spans="1:9" ht="17.45" customHeight="1" x14ac:dyDescent="0.2">
      <c r="A16" s="438"/>
      <c r="B16" s="424"/>
      <c r="C16" s="424"/>
      <c r="D16" s="424"/>
      <c r="E16" s="402"/>
      <c r="F16" s="427"/>
      <c r="G16" s="471"/>
      <c r="H16" s="415"/>
    </row>
    <row r="17" spans="1:9" s="1" customFormat="1" ht="47.25" customHeight="1" thickBot="1" x14ac:dyDescent="0.25">
      <c r="A17" s="439"/>
      <c r="B17" s="425"/>
      <c r="C17" s="425"/>
      <c r="D17" s="425"/>
      <c r="E17" s="403"/>
      <c r="F17" s="428"/>
      <c r="G17" s="472"/>
      <c r="H17" s="416"/>
      <c r="I17" s="21"/>
    </row>
    <row r="18" spans="1:9" ht="13.5" hidden="1" thickBot="1" x14ac:dyDescent="0.25">
      <c r="A18" s="11"/>
      <c r="B18" s="12"/>
      <c r="C18" s="13"/>
      <c r="D18" s="14"/>
      <c r="E18" s="5"/>
      <c r="F18" s="15"/>
      <c r="G18" s="13"/>
      <c r="H18" s="5"/>
    </row>
    <row r="19" spans="1:9" s="3" customFormat="1" ht="24" customHeight="1" thickBot="1" x14ac:dyDescent="0.25">
      <c r="A19" s="420" t="s">
        <v>95</v>
      </c>
      <c r="B19" s="479"/>
      <c r="C19" s="479"/>
      <c r="D19" s="480"/>
      <c r="E19" s="109">
        <f>SUM(E20:E25)</f>
        <v>0</v>
      </c>
      <c r="F19" s="110">
        <f>SUM(F20:F25)</f>
        <v>0</v>
      </c>
      <c r="G19" s="111">
        <f>SUM(G20:G25)</f>
        <v>0</v>
      </c>
      <c r="H19" s="112">
        <f>SUM(H20:H25)</f>
        <v>0</v>
      </c>
      <c r="I19" s="22" t="str">
        <f>IF(E19=H19," ","Eelarve ja fin.allikad pole omavahel tasakaalus")</f>
        <v xml:space="preserve"> </v>
      </c>
    </row>
    <row r="20" spans="1:9" ht="15.6" customHeight="1" x14ac:dyDescent="0.2">
      <c r="A20" s="113" t="s">
        <v>19</v>
      </c>
      <c r="B20" s="114"/>
      <c r="C20" s="26"/>
      <c r="D20" s="115"/>
      <c r="E20" s="116">
        <f>C20*D20</f>
        <v>0</v>
      </c>
      <c r="F20" s="117"/>
      <c r="G20" s="118"/>
      <c r="H20" s="116">
        <f t="shared" ref="H20:H25" si="0">F20+G20</f>
        <v>0</v>
      </c>
      <c r="I20" s="22" t="str">
        <f>IF(E20=H20," ","Eelarve ja fin.allikad pole omavahel tasakaalus")</f>
        <v xml:space="preserve"> </v>
      </c>
    </row>
    <row r="21" spans="1:9" x14ac:dyDescent="0.2">
      <c r="A21" s="119" t="s">
        <v>32</v>
      </c>
      <c r="B21" s="120"/>
      <c r="C21" s="28"/>
      <c r="D21" s="121"/>
      <c r="E21" s="116">
        <f>C21*D21</f>
        <v>0</v>
      </c>
      <c r="F21" s="122"/>
      <c r="G21" s="123"/>
      <c r="H21" s="116">
        <f t="shared" si="0"/>
        <v>0</v>
      </c>
      <c r="I21" s="22" t="str">
        <f>IF(E21=H21," ","Eelarve ja fin.allikad pole omavahel tasakaalus")</f>
        <v xml:space="preserve"> </v>
      </c>
    </row>
    <row r="22" spans="1:9" x14ac:dyDescent="0.2">
      <c r="A22" s="119" t="s">
        <v>20</v>
      </c>
      <c r="B22" s="120"/>
      <c r="C22" s="28"/>
      <c r="D22" s="121"/>
      <c r="E22" s="116">
        <f>C22*D22</f>
        <v>0</v>
      </c>
      <c r="F22" s="122"/>
      <c r="G22" s="123"/>
      <c r="H22" s="116">
        <f t="shared" si="0"/>
        <v>0</v>
      </c>
      <c r="I22" s="22" t="str">
        <f>IF(E22=H22," ","Eelarve ja fin.allikad pole omavahel tasakaalus")</f>
        <v xml:space="preserve"> </v>
      </c>
    </row>
    <row r="23" spans="1:9" x14ac:dyDescent="0.2">
      <c r="A23" s="119" t="s">
        <v>93</v>
      </c>
      <c r="B23" s="120"/>
      <c r="C23" s="28"/>
      <c r="D23" s="121"/>
      <c r="E23" s="116">
        <f>C23*D23</f>
        <v>0</v>
      </c>
      <c r="F23" s="258"/>
      <c r="G23" s="123"/>
      <c r="H23" s="116">
        <f t="shared" si="0"/>
        <v>0</v>
      </c>
      <c r="I23" s="22"/>
    </row>
    <row r="24" spans="1:9" x14ac:dyDescent="0.2">
      <c r="A24" s="124" t="s">
        <v>110</v>
      </c>
      <c r="B24" s="125"/>
      <c r="C24" s="9"/>
      <c r="D24" s="126"/>
      <c r="E24" s="116">
        <f>SUM(E20:E23)*0.8%</f>
        <v>0</v>
      </c>
      <c r="F24" s="127">
        <f>SUM(F20:F23)*0.8%</f>
        <v>0</v>
      </c>
      <c r="G24" s="128">
        <f>SUM(G20:G23)*0.8%</f>
        <v>0</v>
      </c>
      <c r="H24" s="116">
        <f t="shared" si="0"/>
        <v>0</v>
      </c>
      <c r="I24" s="22" t="str">
        <f t="shared" ref="I24:I45" si="1">IF(E24=H24," ","Eelarve ja fin.allikad pole omavahel tasakaalus")</f>
        <v xml:space="preserve"> </v>
      </c>
    </row>
    <row r="25" spans="1:9" ht="13.5" thickBot="1" x14ac:dyDescent="0.25">
      <c r="A25" s="129" t="s">
        <v>94</v>
      </c>
      <c r="B25" s="130"/>
      <c r="C25" s="10"/>
      <c r="D25" s="131"/>
      <c r="E25" s="116">
        <f>SUM(E20:E23)*33%</f>
        <v>0</v>
      </c>
      <c r="F25" s="132">
        <f>SUM(F20:F23)*33%</f>
        <v>0</v>
      </c>
      <c r="G25" s="133">
        <f>SUM(G20:G23)*33%</f>
        <v>0</v>
      </c>
      <c r="H25" s="116">
        <f t="shared" si="0"/>
        <v>0</v>
      </c>
      <c r="I25" s="22" t="str">
        <f t="shared" si="1"/>
        <v xml:space="preserve"> </v>
      </c>
    </row>
    <row r="26" spans="1:9" s="6" customFormat="1" ht="28.5" customHeight="1" thickBot="1" x14ac:dyDescent="0.25">
      <c r="A26" s="417" t="s">
        <v>96</v>
      </c>
      <c r="B26" s="418"/>
      <c r="C26" s="418"/>
      <c r="D26" s="419"/>
      <c r="E26" s="109">
        <f>SUM(E27:E32)</f>
        <v>0</v>
      </c>
      <c r="F26" s="110">
        <f>SUM(F27:F32)</f>
        <v>0</v>
      </c>
      <c r="G26" s="111">
        <f>SUM(G27:G32)</f>
        <v>0</v>
      </c>
      <c r="H26" s="109">
        <f>SUM(H27:H32)</f>
        <v>0</v>
      </c>
      <c r="I26" s="22" t="str">
        <f t="shared" si="1"/>
        <v xml:space="preserve"> </v>
      </c>
    </row>
    <row r="27" spans="1:9" ht="14.45" customHeight="1" x14ac:dyDescent="0.2">
      <c r="A27" s="113" t="s">
        <v>33</v>
      </c>
      <c r="B27" s="114"/>
      <c r="C27" s="26"/>
      <c r="D27" s="115"/>
      <c r="E27" s="116">
        <f t="shared" ref="E27:E32" si="2">C27*D27</f>
        <v>0</v>
      </c>
      <c r="F27" s="117"/>
      <c r="G27" s="118"/>
      <c r="H27" s="116">
        <f t="shared" ref="H27:H32" si="3">SUM(F27:G27)</f>
        <v>0</v>
      </c>
      <c r="I27" s="22" t="str">
        <f t="shared" si="1"/>
        <v xml:space="preserve"> </v>
      </c>
    </row>
    <row r="28" spans="1:9" x14ac:dyDescent="0.2">
      <c r="A28" s="135" t="s">
        <v>21</v>
      </c>
      <c r="B28" s="136"/>
      <c r="C28" s="27"/>
      <c r="D28" s="134"/>
      <c r="E28" s="116">
        <f t="shared" si="2"/>
        <v>0</v>
      </c>
      <c r="F28" s="117"/>
      <c r="G28" s="118"/>
      <c r="H28" s="116">
        <f t="shared" si="3"/>
        <v>0</v>
      </c>
      <c r="I28" s="22" t="str">
        <f t="shared" si="1"/>
        <v xml:space="preserve"> </v>
      </c>
    </row>
    <row r="29" spans="1:9" x14ac:dyDescent="0.2">
      <c r="A29" s="135" t="s">
        <v>62</v>
      </c>
      <c r="B29" s="136"/>
      <c r="C29" s="27"/>
      <c r="D29" s="134"/>
      <c r="E29" s="116">
        <f t="shared" si="2"/>
        <v>0</v>
      </c>
      <c r="F29" s="117"/>
      <c r="G29" s="118"/>
      <c r="H29" s="116">
        <f t="shared" si="3"/>
        <v>0</v>
      </c>
      <c r="I29" s="22" t="str">
        <f t="shared" si="1"/>
        <v xml:space="preserve"> </v>
      </c>
    </row>
    <row r="30" spans="1:9" x14ac:dyDescent="0.2">
      <c r="A30" s="135"/>
      <c r="B30" s="136"/>
      <c r="C30" s="27"/>
      <c r="D30" s="134"/>
      <c r="E30" s="116">
        <f t="shared" si="2"/>
        <v>0</v>
      </c>
      <c r="F30" s="117"/>
      <c r="G30" s="118"/>
      <c r="H30" s="116">
        <f t="shared" si="3"/>
        <v>0</v>
      </c>
      <c r="I30" s="22" t="str">
        <f t="shared" si="1"/>
        <v xml:space="preserve"> </v>
      </c>
    </row>
    <row r="31" spans="1:9" x14ac:dyDescent="0.2">
      <c r="A31" s="135"/>
      <c r="B31" s="136"/>
      <c r="C31" s="27"/>
      <c r="D31" s="134"/>
      <c r="E31" s="116">
        <f t="shared" si="2"/>
        <v>0</v>
      </c>
      <c r="F31" s="117"/>
      <c r="G31" s="118"/>
      <c r="H31" s="116">
        <f t="shared" si="3"/>
        <v>0</v>
      </c>
      <c r="I31" s="22" t="str">
        <f t="shared" si="1"/>
        <v xml:space="preserve"> </v>
      </c>
    </row>
    <row r="32" spans="1:9" ht="13.5" thickBot="1" x14ac:dyDescent="0.25">
      <c r="A32" s="135"/>
      <c r="B32" s="136"/>
      <c r="C32" s="27"/>
      <c r="D32" s="134"/>
      <c r="E32" s="116">
        <f t="shared" si="2"/>
        <v>0</v>
      </c>
      <c r="F32" s="117"/>
      <c r="G32" s="118"/>
      <c r="H32" s="116">
        <f t="shared" si="3"/>
        <v>0</v>
      </c>
      <c r="I32" s="22" t="str">
        <f t="shared" si="1"/>
        <v xml:space="preserve"> </v>
      </c>
    </row>
    <row r="33" spans="1:9" s="7" customFormat="1" ht="27.6" customHeight="1" thickBot="1" x14ac:dyDescent="0.25">
      <c r="A33" s="420" t="s">
        <v>97</v>
      </c>
      <c r="B33" s="421"/>
      <c r="C33" s="421"/>
      <c r="D33" s="422"/>
      <c r="E33" s="109">
        <f>SUM(E34:E39)</f>
        <v>0</v>
      </c>
      <c r="F33" s="110">
        <f>SUM(F34:F39)</f>
        <v>0</v>
      </c>
      <c r="G33" s="111">
        <f>SUM(G34:G39)</f>
        <v>0</v>
      </c>
      <c r="H33" s="109">
        <f>SUM(H34:H39)</f>
        <v>0</v>
      </c>
      <c r="I33" s="22" t="str">
        <f t="shared" si="1"/>
        <v xml:space="preserve"> </v>
      </c>
    </row>
    <row r="34" spans="1:9" ht="16.899999999999999" customHeight="1" x14ac:dyDescent="0.2">
      <c r="A34" s="113" t="s">
        <v>22</v>
      </c>
      <c r="B34" s="114"/>
      <c r="C34" s="26"/>
      <c r="D34" s="115"/>
      <c r="E34" s="116">
        <f t="shared" ref="E34:E39" si="4">C34*D34</f>
        <v>0</v>
      </c>
      <c r="F34" s="117"/>
      <c r="G34" s="118"/>
      <c r="H34" s="116">
        <f t="shared" ref="H34:H39" si="5">SUM(F34:G34)</f>
        <v>0</v>
      </c>
      <c r="I34" s="22" t="str">
        <f t="shared" si="1"/>
        <v xml:space="preserve"> </v>
      </c>
    </row>
    <row r="35" spans="1:9" x14ac:dyDescent="0.2">
      <c r="A35" s="119" t="s">
        <v>23</v>
      </c>
      <c r="B35" s="120"/>
      <c r="C35" s="28"/>
      <c r="D35" s="121"/>
      <c r="E35" s="116">
        <f t="shared" si="4"/>
        <v>0</v>
      </c>
      <c r="F35" s="122"/>
      <c r="G35" s="123"/>
      <c r="H35" s="116">
        <f t="shared" si="5"/>
        <v>0</v>
      </c>
      <c r="I35" s="22" t="str">
        <f t="shared" si="1"/>
        <v xml:space="preserve"> </v>
      </c>
    </row>
    <row r="36" spans="1:9" x14ac:dyDescent="0.2">
      <c r="A36" s="142" t="s">
        <v>54</v>
      </c>
      <c r="B36" s="120"/>
      <c r="C36" s="28"/>
      <c r="D36" s="121"/>
      <c r="E36" s="116">
        <f t="shared" si="4"/>
        <v>0</v>
      </c>
      <c r="F36" s="122"/>
      <c r="G36" s="123"/>
      <c r="H36" s="116">
        <f t="shared" si="5"/>
        <v>0</v>
      </c>
      <c r="I36" s="22" t="str">
        <f t="shared" si="1"/>
        <v xml:space="preserve"> </v>
      </c>
    </row>
    <row r="37" spans="1:9" x14ac:dyDescent="0.2">
      <c r="A37" s="119" t="s">
        <v>55</v>
      </c>
      <c r="B37" s="120"/>
      <c r="C37" s="28"/>
      <c r="D37" s="121"/>
      <c r="E37" s="116">
        <f t="shared" si="4"/>
        <v>0</v>
      </c>
      <c r="F37" s="122"/>
      <c r="G37" s="123"/>
      <c r="H37" s="116">
        <f t="shared" si="5"/>
        <v>0</v>
      </c>
      <c r="I37" s="22" t="str">
        <f t="shared" si="1"/>
        <v xml:space="preserve"> </v>
      </c>
    </row>
    <row r="38" spans="1:9" x14ac:dyDescent="0.2">
      <c r="A38" s="119" t="s">
        <v>56</v>
      </c>
      <c r="B38" s="120"/>
      <c r="C38" s="28"/>
      <c r="D38" s="121"/>
      <c r="E38" s="116">
        <f t="shared" si="4"/>
        <v>0</v>
      </c>
      <c r="F38" s="122"/>
      <c r="G38" s="123"/>
      <c r="H38" s="116">
        <f t="shared" si="5"/>
        <v>0</v>
      </c>
      <c r="I38" s="22" t="str">
        <f t="shared" si="1"/>
        <v xml:space="preserve"> </v>
      </c>
    </row>
    <row r="39" spans="1:9" ht="13.5" thickBot="1" x14ac:dyDescent="0.25">
      <c r="A39" s="119" t="s">
        <v>57</v>
      </c>
      <c r="B39" s="120"/>
      <c r="C39" s="28"/>
      <c r="D39" s="121"/>
      <c r="E39" s="116">
        <f t="shared" si="4"/>
        <v>0</v>
      </c>
      <c r="F39" s="122"/>
      <c r="G39" s="123"/>
      <c r="H39" s="116">
        <f t="shared" si="5"/>
        <v>0</v>
      </c>
      <c r="I39" s="22" t="str">
        <f t="shared" si="1"/>
        <v xml:space="preserve"> </v>
      </c>
    </row>
    <row r="40" spans="1:9" s="8" customFormat="1" ht="30.75" customHeight="1" thickBot="1" x14ac:dyDescent="0.25">
      <c r="A40" s="420" t="s">
        <v>111</v>
      </c>
      <c r="B40" s="435"/>
      <c r="C40" s="435"/>
      <c r="D40" s="436"/>
      <c r="E40" s="109">
        <f>SUM(E41:E44)</f>
        <v>0</v>
      </c>
      <c r="F40" s="110">
        <f>SUM(F41:F44)</f>
        <v>0</v>
      </c>
      <c r="G40" s="111">
        <f>SUM(G41:G44)</f>
        <v>0</v>
      </c>
      <c r="H40" s="109">
        <f>SUM(H41:H44)</f>
        <v>0</v>
      </c>
      <c r="I40" s="22" t="str">
        <f t="shared" si="1"/>
        <v xml:space="preserve"> </v>
      </c>
    </row>
    <row r="41" spans="1:9" ht="14.45" customHeight="1" x14ac:dyDescent="0.2">
      <c r="A41" s="113" t="s">
        <v>24</v>
      </c>
      <c r="B41" s="114"/>
      <c r="C41" s="26"/>
      <c r="D41" s="115"/>
      <c r="E41" s="116">
        <f>C41*D41</f>
        <v>0</v>
      </c>
      <c r="F41" s="117"/>
      <c r="G41" s="118"/>
      <c r="H41" s="116">
        <f>SUM(F41:G41)</f>
        <v>0</v>
      </c>
      <c r="I41" s="22" t="str">
        <f t="shared" si="1"/>
        <v xml:space="preserve"> </v>
      </c>
    </row>
    <row r="42" spans="1:9" x14ac:dyDescent="0.2">
      <c r="A42" s="119" t="s">
        <v>25</v>
      </c>
      <c r="B42" s="120"/>
      <c r="C42" s="28"/>
      <c r="D42" s="121"/>
      <c r="E42" s="116">
        <f>C42*D42</f>
        <v>0</v>
      </c>
      <c r="F42" s="122"/>
      <c r="G42" s="123"/>
      <c r="H42" s="116">
        <f>SUM(F42:G42)</f>
        <v>0</v>
      </c>
      <c r="I42" s="22" t="str">
        <f t="shared" si="1"/>
        <v xml:space="preserve"> </v>
      </c>
    </row>
    <row r="43" spans="1:9" x14ac:dyDescent="0.2">
      <c r="A43" s="119"/>
      <c r="B43" s="120"/>
      <c r="C43" s="28"/>
      <c r="D43" s="121"/>
      <c r="E43" s="116">
        <f>C43*D43</f>
        <v>0</v>
      </c>
      <c r="F43" s="122"/>
      <c r="G43" s="123"/>
      <c r="H43" s="116">
        <f>SUM(F43:G43)</f>
        <v>0</v>
      </c>
      <c r="I43" s="22" t="str">
        <f t="shared" si="1"/>
        <v xml:space="preserve"> </v>
      </c>
    </row>
    <row r="44" spans="1:9" ht="13.5" thickBot="1" x14ac:dyDescent="0.25">
      <c r="A44" s="137"/>
      <c r="B44" s="138"/>
      <c r="C44" s="29"/>
      <c r="D44" s="139"/>
      <c r="E44" s="116">
        <f>C44*D44</f>
        <v>0</v>
      </c>
      <c r="F44" s="140"/>
      <c r="G44" s="141"/>
      <c r="H44" s="116">
        <f>SUM(F44:G44)</f>
        <v>0</v>
      </c>
      <c r="I44" s="22" t="str">
        <f t="shared" si="1"/>
        <v xml:space="preserve"> </v>
      </c>
    </row>
    <row r="45" spans="1:9" s="2" customFormat="1" ht="38.450000000000003" customHeight="1" thickBot="1" x14ac:dyDescent="0.25">
      <c r="A45" s="476" t="s">
        <v>63</v>
      </c>
      <c r="B45" s="477"/>
      <c r="C45" s="477"/>
      <c r="D45" s="478"/>
      <c r="E45" s="112">
        <f>F45</f>
        <v>0</v>
      </c>
      <c r="F45" s="172"/>
      <c r="G45" s="111" t="s">
        <v>5</v>
      </c>
      <c r="H45" s="112">
        <f>F45</f>
        <v>0</v>
      </c>
      <c r="I45" s="22" t="str">
        <f t="shared" si="1"/>
        <v xml:space="preserve"> </v>
      </c>
    </row>
    <row r="46" spans="1:9" s="2" customFormat="1" ht="21.6" customHeight="1" thickBot="1" x14ac:dyDescent="0.25">
      <c r="A46" s="429" t="s">
        <v>64</v>
      </c>
      <c r="B46" s="430"/>
      <c r="C46" s="430"/>
      <c r="D46" s="431"/>
      <c r="E46" s="143"/>
      <c r="F46" s="173" t="e">
        <f>F45/F47</f>
        <v>#DIV/0!</v>
      </c>
      <c r="G46" s="144"/>
      <c r="H46" s="143"/>
      <c r="I46" s="22"/>
    </row>
    <row r="47" spans="1:9" s="2" customFormat="1" ht="23.25" customHeight="1" thickBot="1" x14ac:dyDescent="0.25">
      <c r="A47" s="473" t="s">
        <v>34</v>
      </c>
      <c r="B47" s="474"/>
      <c r="C47" s="474"/>
      <c r="D47" s="475"/>
      <c r="E47" s="145">
        <f>E45+E40+E33+E26+E19</f>
        <v>0</v>
      </c>
      <c r="F47" s="146">
        <f>F45+F40+F33+F26+F19</f>
        <v>0</v>
      </c>
      <c r="G47" s="147">
        <f>+G40+G33+G26+G19</f>
        <v>0</v>
      </c>
      <c r="H47" s="145">
        <f>H45+H40+H33+H26+H19</f>
        <v>0</v>
      </c>
      <c r="I47" s="22" t="str">
        <f>IF(E47=H47," ","Eelarve ja fin.allikad pole omavahel tasakaalus")</f>
        <v xml:space="preserve"> </v>
      </c>
    </row>
    <row r="48" spans="1:9" s="2" customFormat="1" ht="27.6" hidden="1" customHeight="1" x14ac:dyDescent="0.2">
      <c r="A48" s="404" t="s">
        <v>58</v>
      </c>
      <c r="B48" s="405"/>
      <c r="C48" s="405"/>
      <c r="D48" s="406"/>
      <c r="E48" s="408"/>
      <c r="F48" s="409"/>
      <c r="G48" s="410"/>
      <c r="H48" s="16"/>
      <c r="I48" s="22"/>
    </row>
    <row r="49" spans="1:9" s="2" customFormat="1" ht="27.6" hidden="1" customHeight="1" x14ac:dyDescent="0.2">
      <c r="A49" s="451" t="s">
        <v>59</v>
      </c>
      <c r="B49" s="452"/>
      <c r="C49" s="452"/>
      <c r="D49" s="453"/>
      <c r="E49" s="411"/>
      <c r="F49" s="412"/>
      <c r="G49" s="413"/>
      <c r="H49" s="16"/>
      <c r="I49" s="22"/>
    </row>
    <row r="50" spans="1:9" s="2" customFormat="1" ht="24.6" customHeight="1" thickBot="1" x14ac:dyDescent="0.25">
      <c r="A50" s="460" t="s">
        <v>35</v>
      </c>
      <c r="B50" s="461"/>
      <c r="C50" s="461"/>
      <c r="D50" s="461"/>
      <c r="E50" s="17">
        <v>1</v>
      </c>
      <c r="F50" s="18" t="e">
        <f>F47/E47</f>
        <v>#DIV/0!</v>
      </c>
      <c r="G50" s="18" t="e">
        <f>G47/E47</f>
        <v>#DIV/0!</v>
      </c>
      <c r="H50" s="19" t="e">
        <f>H47/E47</f>
        <v>#DIV/0!</v>
      </c>
      <c r="I50" s="23"/>
    </row>
    <row r="51" spans="1:9" s="24" customFormat="1" ht="9.75" customHeight="1" x14ac:dyDescent="0.2">
      <c r="B51" s="25"/>
      <c r="C51" s="25"/>
      <c r="D51" s="25"/>
      <c r="E51" s="25"/>
      <c r="F51" s="25"/>
      <c r="G51" s="25"/>
      <c r="I51" s="20"/>
    </row>
    <row r="52" spans="1:9" s="180" customFormat="1" ht="10.5" customHeight="1" x14ac:dyDescent="0.2">
      <c r="A52" s="454" t="s">
        <v>6</v>
      </c>
      <c r="B52" s="454"/>
      <c r="C52" s="454"/>
      <c r="D52" s="454"/>
      <c r="E52" s="182"/>
      <c r="F52" s="182"/>
      <c r="G52" s="182"/>
      <c r="H52" s="183"/>
      <c r="I52" s="181"/>
    </row>
    <row r="53" spans="1:9" s="180" customFormat="1" ht="10.5" customHeight="1" x14ac:dyDescent="0.2">
      <c r="A53" s="455" t="s">
        <v>4</v>
      </c>
      <c r="B53" s="455"/>
      <c r="C53" s="455"/>
      <c r="D53" s="455"/>
      <c r="E53" s="184" t="str">
        <f>IF(E47=H47,"JAH"," ")</f>
        <v>JAH</v>
      </c>
      <c r="F53" s="407" t="str">
        <f>IF(E47=H47," ","EI")</f>
        <v xml:space="preserve"> </v>
      </c>
      <c r="G53" s="407"/>
      <c r="H53" s="407"/>
      <c r="I53" s="181"/>
    </row>
    <row r="54" spans="1:9" s="180" customFormat="1" ht="10.5" customHeight="1" x14ac:dyDescent="0.2">
      <c r="A54" s="455" t="s">
        <v>65</v>
      </c>
      <c r="B54" s="455"/>
      <c r="C54" s="455"/>
      <c r="D54" s="455"/>
      <c r="E54" s="184" t="e">
        <f>IF(F50&lt;=90%,"JAH"," ")</f>
        <v>#DIV/0!</v>
      </c>
      <c r="F54" s="456" t="e">
        <f>IF(F50&gt;90%,"EI,  KOP toetus on suurem kui 90% projekti eelarvest"," ")</f>
        <v>#DIV/0!</v>
      </c>
      <c r="G54" s="456"/>
      <c r="H54" s="456"/>
      <c r="I54" s="181"/>
    </row>
    <row r="55" spans="1:9" s="180" customFormat="1" ht="10.5" customHeight="1" x14ac:dyDescent="0.2">
      <c r="A55" s="455" t="s">
        <v>66</v>
      </c>
      <c r="B55" s="455"/>
      <c r="C55" s="455"/>
      <c r="D55" s="455"/>
      <c r="E55" s="184" t="e">
        <f>IF(F46&lt;=10%,"JAH"," ")</f>
        <v>#DIV/0!</v>
      </c>
      <c r="F55" s="456" t="e">
        <f>IF(F46&lt;=10%," ","EI, üldkulud ületavad 10% KOP kogutoetusest")</f>
        <v>#DIV/0!</v>
      </c>
      <c r="G55" s="456"/>
      <c r="H55" s="456"/>
      <c r="I55" s="181"/>
    </row>
    <row r="56" spans="1:9" s="180" customFormat="1" ht="10.5" customHeight="1" x14ac:dyDescent="0.2">
      <c r="A56" s="455" t="s">
        <v>49</v>
      </c>
      <c r="B56" s="455"/>
      <c r="C56" s="455"/>
      <c r="D56" s="455"/>
      <c r="E56" s="184" t="e">
        <f>IF(G50&gt;=5%,"JAH","")</f>
        <v>#DIV/0!</v>
      </c>
      <c r="F56" s="459" t="e">
        <f>IF(G50&gt;=5%," ","EI, rahaline osa on alla 5% projekti eelarvest" )</f>
        <v>#DIV/0!</v>
      </c>
      <c r="G56" s="459"/>
      <c r="H56" s="459"/>
      <c r="I56" s="181"/>
    </row>
    <row r="57" spans="1:9" s="180" customFormat="1" ht="10.5" customHeight="1" x14ac:dyDescent="0.2">
      <c r="A57" s="455" t="s">
        <v>67</v>
      </c>
      <c r="B57" s="455"/>
      <c r="C57" s="455"/>
      <c r="D57" s="455"/>
      <c r="E57" s="184" t="str">
        <f>IF((F47&lt;=B58),"JAH"," ")</f>
        <v>JAH</v>
      </c>
      <c r="F57" s="407" t="str">
        <f>IF(OR(F47&gt;B58),"EI, toetuse summa ei vasta tingimustele"," ")</f>
        <v xml:space="preserve"> </v>
      </c>
      <c r="G57" s="407"/>
      <c r="H57" s="407"/>
      <c r="I57" s="181"/>
    </row>
    <row r="58" spans="1:9" s="24" customFormat="1" ht="10.5" customHeight="1" x14ac:dyDescent="0.2">
      <c r="A58" s="237" t="s">
        <v>36</v>
      </c>
      <c r="B58" s="458">
        <v>2000</v>
      </c>
      <c r="C58" s="458"/>
      <c r="D58" s="458"/>
      <c r="E58" s="182"/>
      <c r="F58" s="182"/>
      <c r="G58" s="182"/>
      <c r="H58" s="183"/>
      <c r="I58" s="20"/>
    </row>
    <row r="59" spans="1:9" s="24" customFormat="1" x14ac:dyDescent="0.2">
      <c r="A59" s="238"/>
      <c r="B59" s="239"/>
      <c r="C59" s="239"/>
      <c r="D59" s="239"/>
      <c r="E59" s="182"/>
      <c r="F59" s="182"/>
      <c r="G59" s="182"/>
      <c r="H59" s="183"/>
      <c r="I59" s="20"/>
    </row>
    <row r="60" spans="1:9" x14ac:dyDescent="0.2">
      <c r="A60" s="457"/>
      <c r="B60" s="457"/>
      <c r="C60" s="457"/>
      <c r="D60" s="457"/>
    </row>
    <row r="61" spans="1:9" ht="21.75" customHeight="1" x14ac:dyDescent="0.2">
      <c r="A61" s="394"/>
      <c r="B61" s="394"/>
      <c r="C61" s="394"/>
      <c r="E61" s="395"/>
      <c r="F61" s="396"/>
      <c r="G61" s="396"/>
      <c r="H61" s="396"/>
    </row>
  </sheetData>
  <sheetProtection password="CA1D" sheet="1"/>
  <mergeCells count="51">
    <mergeCell ref="B11:C11"/>
    <mergeCell ref="B12:C12"/>
    <mergeCell ref="D11:H12"/>
    <mergeCell ref="G15:G17"/>
    <mergeCell ref="A47:D47"/>
    <mergeCell ref="A45:D45"/>
    <mergeCell ref="A19:D19"/>
    <mergeCell ref="A60:D60"/>
    <mergeCell ref="B58:D58"/>
    <mergeCell ref="F56:H56"/>
    <mergeCell ref="A54:D54"/>
    <mergeCell ref="A50:D50"/>
    <mergeCell ref="A57:D57"/>
    <mergeCell ref="F57:H57"/>
    <mergeCell ref="A56:D56"/>
    <mergeCell ref="A49:D49"/>
    <mergeCell ref="A52:D52"/>
    <mergeCell ref="A53:D53"/>
    <mergeCell ref="A55:D55"/>
    <mergeCell ref="F55:H55"/>
    <mergeCell ref="F54:H54"/>
    <mergeCell ref="G7:H7"/>
    <mergeCell ref="G8:H8"/>
    <mergeCell ref="A40:D40"/>
    <mergeCell ref="A15:A17"/>
    <mergeCell ref="B15:B17"/>
    <mergeCell ref="C15:C17"/>
    <mergeCell ref="A14:E14"/>
    <mergeCell ref="F14:H14"/>
    <mergeCell ref="B9:H9"/>
    <mergeCell ref="B10:H10"/>
    <mergeCell ref="A48:D48"/>
    <mergeCell ref="F53:H53"/>
    <mergeCell ref="E48:G48"/>
    <mergeCell ref="E49:G49"/>
    <mergeCell ref="H15:H17"/>
    <mergeCell ref="A26:D26"/>
    <mergeCell ref="A33:D33"/>
    <mergeCell ref="D15:D17"/>
    <mergeCell ref="F15:F17"/>
    <mergeCell ref="A46:D46"/>
    <mergeCell ref="A3:F3"/>
    <mergeCell ref="A61:C61"/>
    <mergeCell ref="E61:H61"/>
    <mergeCell ref="E1:F1"/>
    <mergeCell ref="E2:F2"/>
    <mergeCell ref="E4:H4"/>
    <mergeCell ref="B2:D2"/>
    <mergeCell ref="A4:D4"/>
    <mergeCell ref="G3:H3"/>
    <mergeCell ref="E15:E17"/>
  </mergeCells>
  <phoneticPr fontId="5" type="noConversion"/>
  <conditionalFormatting sqref="F45">
    <cfRule type="cellIs" priority="3" stopIfTrue="1" operator="lessThanOrEqual">
      <formula>$F$47*10%</formula>
    </cfRule>
    <cfRule type="cellIs" dxfId="1" priority="4" stopIfTrue="1" operator="greaterThan">
      <formula>$F$47*10%</formula>
    </cfRule>
  </conditionalFormatting>
  <conditionalFormatting sqref="F45">
    <cfRule type="cellIs" priority="1" stopIfTrue="1" operator="lessThanOrEqual">
      <formula>$F$47*10%</formula>
    </cfRule>
    <cfRule type="cellIs" dxfId="0" priority="2" stopIfTrue="1" operator="greaterThan">
      <formula>$F$47*10%</formula>
    </cfRule>
  </conditionalFormatting>
  <dataValidations xWindow="516" yWindow="165" count="1">
    <dataValidation type="decimal" operator="lessThanOrEqual" allowBlank="1" showErrorMessage="1" error="Summa peab olema väiksem kui 10% KÜSK toetusest" sqref="F45">
      <formula1>F47*10%</formula1>
    </dataValidation>
  </dataValidations>
  <pageMargins left="0.74803149606299213" right="0.15748031496062992" top="0.78740157480314965" bottom="0.78740157480314965" header="0.51181102362204722" footer="0.31496062992125984"/>
  <pageSetup paperSize="9" scale="75" orientation="portrait" r:id="rId1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C65"/>
  <sheetViews>
    <sheetView showGridLines="0" zoomScaleNormal="100" workbookViewId="0">
      <selection activeCell="B18" sqref="B18"/>
    </sheetView>
  </sheetViews>
  <sheetFormatPr defaultRowHeight="12.75" x14ac:dyDescent="0.2"/>
  <cols>
    <col min="1" max="1" width="6.140625" style="232" customWidth="1"/>
    <col min="2" max="2" width="82.85546875" style="236" customWidth="1"/>
    <col min="3" max="3" width="12.28515625" style="33" customWidth="1"/>
    <col min="4" max="16384" width="9.140625" style="33"/>
  </cols>
  <sheetData>
    <row r="1" spans="1:3" s="35" customFormat="1" ht="27" customHeight="1" x14ac:dyDescent="0.2">
      <c r="A1" s="226" t="s">
        <v>37</v>
      </c>
      <c r="B1" s="236"/>
      <c r="C1" s="227"/>
    </row>
    <row r="2" spans="1:3" s="35" customFormat="1" ht="12.75" customHeight="1" x14ac:dyDescent="0.2">
      <c r="A2" s="248"/>
      <c r="B2" s="236"/>
      <c r="C2" s="227"/>
    </row>
    <row r="3" spans="1:3" s="35" customFormat="1" ht="50.25" customHeight="1" x14ac:dyDescent="0.2">
      <c r="A3" s="249">
        <v>1</v>
      </c>
      <c r="B3" s="229" t="s">
        <v>87</v>
      </c>
      <c r="C3" s="227"/>
    </row>
    <row r="4" spans="1:3" s="35" customFormat="1" ht="27" customHeight="1" x14ac:dyDescent="0.2">
      <c r="A4" s="249">
        <v>2</v>
      </c>
      <c r="B4" s="229" t="s">
        <v>68</v>
      </c>
      <c r="C4" s="227"/>
    </row>
    <row r="5" spans="1:3" s="35" customFormat="1" ht="27" customHeight="1" x14ac:dyDescent="0.2">
      <c r="A5" s="249">
        <v>3</v>
      </c>
      <c r="B5" s="229" t="s">
        <v>83</v>
      </c>
      <c r="C5" s="227"/>
    </row>
    <row r="6" spans="1:3" s="35" customFormat="1" ht="29.25" customHeight="1" x14ac:dyDescent="0.2">
      <c r="A6" s="249">
        <v>4</v>
      </c>
      <c r="B6" s="229" t="s">
        <v>88</v>
      </c>
      <c r="C6" s="227"/>
    </row>
    <row r="7" spans="1:3" s="35" customFormat="1" ht="42.75" customHeight="1" x14ac:dyDescent="0.2">
      <c r="A7" s="249">
        <v>5</v>
      </c>
      <c r="B7" s="230" t="s">
        <v>84</v>
      </c>
      <c r="C7" s="227"/>
    </row>
    <row r="8" spans="1:3" s="35" customFormat="1" ht="27.75" customHeight="1" x14ac:dyDescent="0.2">
      <c r="A8" s="249">
        <v>6</v>
      </c>
      <c r="B8" s="230" t="s">
        <v>89</v>
      </c>
      <c r="C8" s="227"/>
    </row>
    <row r="9" spans="1:3" s="35" customFormat="1" ht="21.75" customHeight="1" x14ac:dyDescent="0.2">
      <c r="A9" s="249">
        <v>7</v>
      </c>
      <c r="B9" s="230" t="s">
        <v>90</v>
      </c>
      <c r="C9" s="227"/>
    </row>
    <row r="10" spans="1:3" s="35" customFormat="1" ht="52.5" customHeight="1" x14ac:dyDescent="0.2">
      <c r="A10" s="249">
        <v>8</v>
      </c>
      <c r="B10" s="229" t="s">
        <v>103</v>
      </c>
      <c r="C10" s="227"/>
    </row>
    <row r="11" spans="1:3" s="35" customFormat="1" ht="34.5" customHeight="1" x14ac:dyDescent="0.2">
      <c r="A11" s="249">
        <v>9</v>
      </c>
      <c r="B11" s="229" t="s">
        <v>106</v>
      </c>
      <c r="C11" s="227"/>
    </row>
    <row r="12" spans="1:3" s="35" customFormat="1" ht="34.5" customHeight="1" x14ac:dyDescent="0.2">
      <c r="A12" s="249">
        <v>10</v>
      </c>
      <c r="B12" s="229" t="s">
        <v>86</v>
      </c>
      <c r="C12" s="227"/>
    </row>
    <row r="13" spans="1:3" s="35" customFormat="1" ht="51" customHeight="1" x14ac:dyDescent="0.2">
      <c r="A13" s="249">
        <v>11</v>
      </c>
      <c r="B13" s="229" t="s">
        <v>107</v>
      </c>
      <c r="C13" s="227"/>
    </row>
    <row r="14" spans="1:3" s="35" customFormat="1" ht="28.5" customHeight="1" x14ac:dyDescent="0.2">
      <c r="A14" s="249">
        <v>12</v>
      </c>
      <c r="B14" s="230" t="s">
        <v>92</v>
      </c>
    </row>
    <row r="15" spans="1:3" s="35" customFormat="1" ht="33.75" customHeight="1" x14ac:dyDescent="0.2">
      <c r="A15" s="249">
        <v>13</v>
      </c>
      <c r="B15" s="230" t="s">
        <v>85</v>
      </c>
    </row>
    <row r="16" spans="1:3" s="35" customFormat="1" ht="33.75" customHeight="1" x14ac:dyDescent="0.2">
      <c r="A16" s="249">
        <v>14</v>
      </c>
      <c r="B16" s="229" t="s">
        <v>91</v>
      </c>
    </row>
    <row r="17" spans="1:2" s="35" customFormat="1" ht="48.75" customHeight="1" x14ac:dyDescent="0.2">
      <c r="A17" s="249">
        <v>15</v>
      </c>
      <c r="B17" s="229" t="s">
        <v>108</v>
      </c>
    </row>
    <row r="18" spans="1:2" s="35" customFormat="1" ht="15.75" customHeight="1" x14ac:dyDescent="0.2">
      <c r="A18" s="228"/>
      <c r="B18" s="231"/>
    </row>
    <row r="19" spans="1:2" s="35" customFormat="1" ht="15.75" customHeight="1" x14ac:dyDescent="0.2">
      <c r="A19" s="228"/>
      <c r="B19" s="231"/>
    </row>
    <row r="20" spans="1:2" s="35" customFormat="1" ht="15.75" customHeight="1" x14ac:dyDescent="0.2">
      <c r="A20" s="228"/>
      <c r="B20" s="231"/>
    </row>
    <row r="21" spans="1:2" s="35" customFormat="1" ht="28.5" customHeight="1" x14ac:dyDescent="0.2">
      <c r="A21" s="228"/>
      <c r="B21" s="230"/>
    </row>
    <row r="22" spans="1:2" s="35" customFormat="1" ht="28.5" customHeight="1" x14ac:dyDescent="0.2">
      <c r="A22" s="228"/>
      <c r="B22" s="230"/>
    </row>
    <row r="23" spans="1:2" s="35" customFormat="1" ht="55.5" customHeight="1" x14ac:dyDescent="0.2">
      <c r="A23" s="228"/>
      <c r="B23" s="229"/>
    </row>
    <row r="24" spans="1:2" s="35" customFormat="1" ht="57" customHeight="1" x14ac:dyDescent="0.2">
      <c r="A24" s="228"/>
      <c r="B24" s="229"/>
    </row>
    <row r="25" spans="1:2" s="35" customFormat="1" ht="29.25" customHeight="1" x14ac:dyDescent="0.2">
      <c r="A25" s="228"/>
      <c r="B25" s="230"/>
    </row>
    <row r="26" spans="1:2" s="35" customFormat="1" ht="33.75" customHeight="1" x14ac:dyDescent="0.2">
      <c r="A26" s="228"/>
      <c r="B26" s="230"/>
    </row>
    <row r="27" spans="1:2" s="35" customFormat="1" ht="30.75" customHeight="1" x14ac:dyDescent="0.2">
      <c r="A27" s="228"/>
    </row>
    <row r="28" spans="1:2" s="35" customFormat="1" ht="42.75" customHeight="1" x14ac:dyDescent="0.2">
      <c r="A28" s="228"/>
      <c r="B28" s="230"/>
    </row>
    <row r="29" spans="1:2" s="35" customFormat="1" ht="40.5" customHeight="1" x14ac:dyDescent="0.2">
      <c r="A29" s="228"/>
      <c r="B29" s="229"/>
    </row>
    <row r="30" spans="1:2" s="35" customFormat="1" ht="54" customHeight="1" x14ac:dyDescent="0.2">
      <c r="A30" s="228"/>
      <c r="B30" s="230"/>
    </row>
    <row r="31" spans="1:2" s="35" customFormat="1" ht="54" customHeight="1" x14ac:dyDescent="0.2">
      <c r="A31" s="228"/>
      <c r="B31" s="230"/>
    </row>
    <row r="32" spans="1:2" s="35" customFormat="1" ht="24" customHeight="1" x14ac:dyDescent="0.2">
      <c r="A32" s="232"/>
      <c r="B32" s="230"/>
    </row>
    <row r="33" spans="1:2" s="35" customFormat="1" ht="43.5" customHeight="1" x14ac:dyDescent="0.2">
      <c r="A33" s="232"/>
      <c r="B33" s="233"/>
    </row>
    <row r="34" spans="1:2" s="35" customFormat="1" x14ac:dyDescent="0.2">
      <c r="A34" s="232"/>
      <c r="B34" s="234"/>
    </row>
    <row r="35" spans="1:2" s="35" customFormat="1" x14ac:dyDescent="0.2">
      <c r="A35" s="232"/>
      <c r="B35" s="230"/>
    </row>
    <row r="36" spans="1:2" s="35" customFormat="1" ht="17.25" customHeight="1" x14ac:dyDescent="0.2">
      <c r="A36" s="232"/>
      <c r="B36" s="235"/>
    </row>
    <row r="37" spans="1:2" s="35" customFormat="1" ht="17.25" customHeight="1" x14ac:dyDescent="0.2">
      <c r="A37" s="232"/>
      <c r="B37" s="230"/>
    </row>
    <row r="38" spans="1:2" s="35" customFormat="1" x14ac:dyDescent="0.2">
      <c r="A38" s="232"/>
      <c r="B38" s="236"/>
    </row>
    <row r="39" spans="1:2" s="35" customFormat="1" x14ac:dyDescent="0.2">
      <c r="A39" s="232"/>
      <c r="B39" s="236"/>
    </row>
    <row r="40" spans="1:2" s="35" customFormat="1" ht="58.5" customHeight="1" x14ac:dyDescent="0.2">
      <c r="A40" s="232"/>
    </row>
    <row r="41" spans="1:2" s="35" customFormat="1" ht="24.75" customHeight="1" x14ac:dyDescent="0.2">
      <c r="A41" s="232"/>
      <c r="B41" s="236"/>
    </row>
    <row r="42" spans="1:2" s="35" customFormat="1" x14ac:dyDescent="0.2">
      <c r="A42" s="232"/>
      <c r="B42" s="236"/>
    </row>
    <row r="43" spans="1:2" s="35" customFormat="1" ht="30" customHeight="1" x14ac:dyDescent="0.2">
      <c r="A43" s="232"/>
      <c r="B43" s="236"/>
    </row>
    <row r="44" spans="1:2" s="35" customFormat="1" x14ac:dyDescent="0.2">
      <c r="A44" s="232"/>
      <c r="B44" s="236"/>
    </row>
    <row r="45" spans="1:2" s="35" customFormat="1" ht="31.5" customHeight="1" x14ac:dyDescent="0.2">
      <c r="A45" s="232"/>
      <c r="B45" s="229"/>
    </row>
    <row r="46" spans="1:2" s="35" customFormat="1" x14ac:dyDescent="0.2">
      <c r="A46" s="232"/>
      <c r="B46" s="236"/>
    </row>
    <row r="47" spans="1:2" s="35" customFormat="1" x14ac:dyDescent="0.2">
      <c r="A47" s="232"/>
      <c r="B47" s="229"/>
    </row>
    <row r="48" spans="1:2" s="35" customFormat="1" x14ac:dyDescent="0.2">
      <c r="A48" s="232"/>
      <c r="B48" s="236"/>
    </row>
    <row r="49" spans="1:2" s="35" customFormat="1" x14ac:dyDescent="0.2">
      <c r="A49" s="232"/>
      <c r="B49" s="236"/>
    </row>
    <row r="50" spans="1:2" s="35" customFormat="1" x14ac:dyDescent="0.2">
      <c r="A50" s="232"/>
      <c r="B50" s="236"/>
    </row>
    <row r="51" spans="1:2" s="35" customFormat="1" x14ac:dyDescent="0.2">
      <c r="A51" s="232"/>
      <c r="B51" s="236"/>
    </row>
    <row r="52" spans="1:2" s="35" customFormat="1" x14ac:dyDescent="0.2">
      <c r="A52" s="232"/>
      <c r="B52" s="236"/>
    </row>
    <row r="53" spans="1:2" s="35" customFormat="1" x14ac:dyDescent="0.2">
      <c r="A53" s="232"/>
      <c r="B53" s="236"/>
    </row>
    <row r="54" spans="1:2" s="35" customFormat="1" x14ac:dyDescent="0.2">
      <c r="A54" s="232"/>
      <c r="B54" s="236"/>
    </row>
    <row r="55" spans="1:2" s="35" customFormat="1" x14ac:dyDescent="0.2">
      <c r="A55" s="232"/>
      <c r="B55" s="236"/>
    </row>
    <row r="56" spans="1:2" s="35" customFormat="1" x14ac:dyDescent="0.2">
      <c r="A56" s="232"/>
      <c r="B56" s="236"/>
    </row>
    <row r="57" spans="1:2" s="35" customFormat="1" x14ac:dyDescent="0.2">
      <c r="A57" s="232"/>
      <c r="B57" s="236"/>
    </row>
    <row r="58" spans="1:2" s="35" customFormat="1" x14ac:dyDescent="0.2">
      <c r="A58" s="232"/>
      <c r="B58" s="236"/>
    </row>
    <row r="59" spans="1:2" s="35" customFormat="1" x14ac:dyDescent="0.2">
      <c r="A59" s="232"/>
      <c r="B59" s="236"/>
    </row>
    <row r="60" spans="1:2" s="35" customFormat="1" x14ac:dyDescent="0.2">
      <c r="A60" s="232"/>
      <c r="B60" s="236"/>
    </row>
    <row r="61" spans="1:2" s="35" customFormat="1" x14ac:dyDescent="0.2">
      <c r="A61" s="232"/>
      <c r="B61" s="236"/>
    </row>
    <row r="62" spans="1:2" s="35" customFormat="1" x14ac:dyDescent="0.2">
      <c r="A62" s="232"/>
      <c r="B62" s="236"/>
    </row>
    <row r="63" spans="1:2" s="35" customFormat="1" x14ac:dyDescent="0.2">
      <c r="A63" s="232"/>
      <c r="B63" s="236"/>
    </row>
    <row r="64" spans="1:2" s="35" customFormat="1" x14ac:dyDescent="0.2">
      <c r="A64" s="232"/>
      <c r="B64" s="236"/>
    </row>
    <row r="65" spans="1:2" s="35" customFormat="1" x14ac:dyDescent="0.2">
      <c r="A65" s="232"/>
      <c r="B65" s="236"/>
    </row>
  </sheetData>
  <sheetProtection password="CA1D" sheet="1"/>
  <pageMargins left="0.9055118110236221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1. Tööjõukulud</vt:lpstr>
      <vt:lpstr>2. Üritused</vt:lpstr>
      <vt:lpstr>3. Teenused, tooted,teavitus</vt:lpstr>
      <vt:lpstr>4. Soetamise kulud</vt:lpstr>
      <vt:lpstr>5. Üldkulud</vt:lpstr>
      <vt:lpstr>KOOND</vt:lpstr>
      <vt:lpstr>Eelarve</vt:lpstr>
      <vt:lpstr>Juhised</vt:lpstr>
      <vt:lpstr>Eelarve!Prindiala</vt:lpstr>
      <vt:lpstr>'1. Tööjõukulud'!Prinditiitlid</vt:lpstr>
      <vt:lpstr>'2. Üritused'!Prinditiitlid</vt:lpstr>
      <vt:lpstr>'3. Teenused, tooted,teavitus'!Prinditiitlid</vt:lpstr>
      <vt:lpstr>'4. Soetamise kulud'!Prinditiitlid</vt:lpstr>
      <vt:lpstr>'5. Üldkulud'!Prinditiitlid</vt:lpstr>
      <vt:lpstr>Eelarve!Prinditiitlid</vt:lpstr>
    </vt:vector>
  </TitlesOfParts>
  <Company>ÜL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 Laius</dc:creator>
  <cp:lastModifiedBy>Marek Kuusk</cp:lastModifiedBy>
  <cp:lastPrinted>2016-02-16T07:09:13Z</cp:lastPrinted>
  <dcterms:created xsi:type="dcterms:W3CDTF">2008-04-13T08:03:52Z</dcterms:created>
  <dcterms:modified xsi:type="dcterms:W3CDTF">2016-11-25T12:29:24Z</dcterms:modified>
</cp:coreProperties>
</file>