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\Desktop\"/>
    </mc:Choice>
  </mc:AlternateContent>
  <xr:revisionPtr revIDLastSave="0" documentId="10_ncr:8100000_{595C2072-75F7-4878-AB44-E275EBB1D3BF}" xr6:coauthVersionLast="34" xr6:coauthVersionMax="34" xr10:uidLastSave="{00000000-0000-0000-0000-000000000000}"/>
  <workbookProtection workbookPassword="CA1D" lockStructure="1"/>
  <bookViews>
    <workbookView xWindow="0" yWindow="0" windowWidth="21495" windowHeight="9225" tabRatio="912" activeTab="6" xr2:uid="{00000000-000D-0000-FFFF-FFFF00000000}"/>
  </bookViews>
  <sheets>
    <sheet name="1. Tööjõukulud" sheetId="6" r:id="rId1"/>
    <sheet name="2. Tegevused" sheetId="7" r:id="rId2"/>
    <sheet name="3. Muud projekti kulud" sheetId="20" r:id="rId3"/>
    <sheet name="4. Soetused" sheetId="8" r:id="rId4"/>
    <sheet name="KOOND" sheetId="17" r:id="rId5"/>
    <sheet name="Eelarve" sheetId="1" r:id="rId6"/>
    <sheet name="Juhised" sheetId="18" r:id="rId7"/>
  </sheets>
  <definedNames>
    <definedName name="_xlnm.Print_Area" localSheetId="0">'1. Tööjõukulud'!$A$1:$K$94</definedName>
    <definedName name="_xlnm.Print_Area" localSheetId="1">'2. Tegevused'!$A$1:$K$110</definedName>
    <definedName name="_xlnm.Print_Area" localSheetId="2">'3. Muud projekti kulud'!$A$1:$K$107</definedName>
    <definedName name="_xlnm.Print_Area" localSheetId="3">'4. Soetused'!$A$1:$K$85</definedName>
    <definedName name="_xlnm.Print_Area" localSheetId="5">Eelarve!$A$1:$H$53</definedName>
    <definedName name="_xlnm.Print_Area" localSheetId="4">KOOND!$A$1:$I$28</definedName>
  </definedNames>
  <calcPr calcId="162913"/>
</workbook>
</file>

<file path=xl/calcChain.xml><?xml version="1.0" encoding="utf-8"?>
<calcChain xmlns="http://schemas.openxmlformats.org/spreadsheetml/2006/main">
  <c r="C84" i="6" l="1"/>
  <c r="D90" i="6" l="1"/>
  <c r="A16" i="17" l="1"/>
  <c r="F17" i="17"/>
  <c r="D16" i="17"/>
  <c r="C16" i="17"/>
  <c r="G16" i="17" l="1"/>
  <c r="C74" i="6" l="1"/>
  <c r="C11" i="6"/>
  <c r="C27" i="6"/>
  <c r="C42" i="6"/>
  <c r="C53" i="6"/>
  <c r="C64" i="6"/>
  <c r="D11" i="6"/>
  <c r="D27" i="6"/>
  <c r="D42" i="6"/>
  <c r="D53" i="6"/>
  <c r="D64" i="6"/>
  <c r="D74" i="6"/>
  <c r="C11" i="8"/>
  <c r="C22" i="8"/>
  <c r="C33" i="8"/>
  <c r="C44" i="8"/>
  <c r="C55" i="8"/>
  <c r="C66" i="8"/>
  <c r="C77" i="8"/>
  <c r="E14" i="1"/>
  <c r="E15" i="1"/>
  <c r="E16" i="1"/>
  <c r="B40" i="6" s="1"/>
  <c r="J40" i="6" s="1"/>
  <c r="E17" i="1"/>
  <c r="E18" i="1"/>
  <c r="E19" i="1"/>
  <c r="B72" i="6" s="1"/>
  <c r="F42" i="1"/>
  <c r="F22" i="1"/>
  <c r="F20" i="1"/>
  <c r="F21" i="1"/>
  <c r="F13" i="1"/>
  <c r="C3" i="6" s="1"/>
  <c r="F32" i="1"/>
  <c r="C3" i="20" s="1"/>
  <c r="E23" i="1"/>
  <c r="E24" i="1"/>
  <c r="B22" i="7" s="1"/>
  <c r="E25" i="1"/>
  <c r="E22" i="1" s="1"/>
  <c r="E26" i="1"/>
  <c r="B46" i="7" s="1"/>
  <c r="E27" i="1"/>
  <c r="E28" i="1"/>
  <c r="B67" i="7" s="1"/>
  <c r="E29" i="1"/>
  <c r="B78" i="7" s="1"/>
  <c r="J78" i="7" s="1"/>
  <c r="E30" i="1"/>
  <c r="B89" i="7" s="1"/>
  <c r="E31" i="1"/>
  <c r="E33" i="1"/>
  <c r="E34" i="1"/>
  <c r="B20" i="20" s="1"/>
  <c r="J20" i="20" s="1"/>
  <c r="E35" i="1"/>
  <c r="E36" i="1"/>
  <c r="E37" i="1"/>
  <c r="B53" i="20" s="1"/>
  <c r="E38" i="1"/>
  <c r="B64" i="20" s="1"/>
  <c r="J64" i="20" s="1"/>
  <c r="E39" i="1"/>
  <c r="E40" i="1"/>
  <c r="E41" i="1"/>
  <c r="E32" i="1"/>
  <c r="B3" i="20" s="1"/>
  <c r="E43" i="1"/>
  <c r="E44" i="1"/>
  <c r="E45" i="1"/>
  <c r="E46" i="1"/>
  <c r="B42" i="8" s="1"/>
  <c r="E47" i="1"/>
  <c r="B53" i="8" s="1"/>
  <c r="J53" i="8" s="1"/>
  <c r="E48" i="1"/>
  <c r="E49" i="1"/>
  <c r="E50" i="1"/>
  <c r="H14" i="1"/>
  <c r="H15" i="1"/>
  <c r="H16" i="1"/>
  <c r="H17" i="1"/>
  <c r="H18" i="1"/>
  <c r="H19" i="1"/>
  <c r="G20" i="1"/>
  <c r="H20" i="1" s="1"/>
  <c r="G21" i="1"/>
  <c r="H23" i="1"/>
  <c r="I23" i="1" s="1"/>
  <c r="H24" i="1"/>
  <c r="I24" i="1" s="1"/>
  <c r="H25" i="1"/>
  <c r="H22" i="1" s="1"/>
  <c r="H26" i="1"/>
  <c r="H27" i="1"/>
  <c r="I27" i="1" s="1"/>
  <c r="H28" i="1"/>
  <c r="I28" i="1" s="1"/>
  <c r="H29" i="1"/>
  <c r="H30" i="1"/>
  <c r="H31" i="1"/>
  <c r="I31" i="1" s="1"/>
  <c r="H33" i="1"/>
  <c r="H34" i="1"/>
  <c r="H35" i="1"/>
  <c r="H36" i="1"/>
  <c r="I36" i="1" s="1"/>
  <c r="H37" i="1"/>
  <c r="H38" i="1"/>
  <c r="H39" i="1"/>
  <c r="I39" i="1" s="1"/>
  <c r="H40" i="1"/>
  <c r="I40" i="1" s="1"/>
  <c r="H41" i="1"/>
  <c r="H43" i="1"/>
  <c r="H44" i="1"/>
  <c r="I44" i="1" s="1"/>
  <c r="H45" i="1"/>
  <c r="H46" i="1"/>
  <c r="H47" i="1"/>
  <c r="H48" i="1"/>
  <c r="I48" i="1" s="1"/>
  <c r="H49" i="1"/>
  <c r="H50" i="1"/>
  <c r="I50" i="1" s="1"/>
  <c r="G42" i="1"/>
  <c r="G22" i="1"/>
  <c r="G32" i="1"/>
  <c r="D3" i="20" s="1"/>
  <c r="H3" i="17"/>
  <c r="H2" i="17"/>
  <c r="C3" i="7"/>
  <c r="D10" i="17" s="1"/>
  <c r="C11" i="7"/>
  <c r="C4" i="7" s="1"/>
  <c r="D11" i="17" s="1"/>
  <c r="C24" i="7"/>
  <c r="C36" i="7"/>
  <c r="C48" i="7"/>
  <c r="C59" i="7"/>
  <c r="J57" i="7" s="1"/>
  <c r="C69" i="7"/>
  <c r="C80" i="7"/>
  <c r="C91" i="7"/>
  <c r="C102" i="7"/>
  <c r="C11" i="20"/>
  <c r="C4" i="20" s="1"/>
  <c r="D13" i="17" s="1"/>
  <c r="C22" i="20"/>
  <c r="C33" i="20"/>
  <c r="C44" i="20"/>
  <c r="C55" i="20"/>
  <c r="C66" i="20"/>
  <c r="C77" i="20"/>
  <c r="C88" i="20"/>
  <c r="C99" i="20"/>
  <c r="D3" i="8"/>
  <c r="E14" i="17" s="1"/>
  <c r="D11" i="7"/>
  <c r="D24" i="7"/>
  <c r="D36" i="7"/>
  <c r="D48" i="7"/>
  <c r="D59" i="7"/>
  <c r="D69" i="7"/>
  <c r="D80" i="7"/>
  <c r="D91" i="7"/>
  <c r="D102" i="7"/>
  <c r="D11" i="20"/>
  <c r="D4" i="20" s="1"/>
  <c r="E13" i="17" s="1"/>
  <c r="D22" i="20"/>
  <c r="D33" i="20"/>
  <c r="D44" i="20"/>
  <c r="D55" i="20"/>
  <c r="D66" i="20"/>
  <c r="D77" i="20"/>
  <c r="D88" i="20"/>
  <c r="D99" i="20"/>
  <c r="D11" i="8"/>
  <c r="D22" i="8"/>
  <c r="D33" i="8"/>
  <c r="D44" i="8"/>
  <c r="D55" i="8"/>
  <c r="D66" i="8"/>
  <c r="D77" i="8"/>
  <c r="D4" i="8"/>
  <c r="E15" i="17" s="1"/>
  <c r="B97" i="20"/>
  <c r="J97" i="20" s="1"/>
  <c r="B86" i="20"/>
  <c r="J86" i="20" s="1"/>
  <c r="B75" i="20"/>
  <c r="J75" i="20" s="1"/>
  <c r="B42" i="20"/>
  <c r="J42" i="20" s="1"/>
  <c r="B31" i="20"/>
  <c r="C5" i="7"/>
  <c r="B100" i="7"/>
  <c r="J100" i="7"/>
  <c r="B57" i="7"/>
  <c r="B9" i="7"/>
  <c r="J9" i="7" s="1"/>
  <c r="B64" i="8"/>
  <c r="B20" i="8"/>
  <c r="J20" i="8" s="1"/>
  <c r="B9" i="8"/>
  <c r="J9" i="8"/>
  <c r="C75" i="8"/>
  <c r="D75" i="8"/>
  <c r="A76" i="8"/>
  <c r="C64" i="8"/>
  <c r="D64" i="8"/>
  <c r="A65" i="8"/>
  <c r="C97" i="20"/>
  <c r="D97" i="20"/>
  <c r="A98" i="20"/>
  <c r="C86" i="20"/>
  <c r="D86" i="20"/>
  <c r="A87" i="20"/>
  <c r="C75" i="20"/>
  <c r="D75" i="20"/>
  <c r="A76" i="20"/>
  <c r="C64" i="20"/>
  <c r="D64" i="20"/>
  <c r="A65" i="20"/>
  <c r="C53" i="20"/>
  <c r="D53" i="20"/>
  <c r="A54" i="20"/>
  <c r="C100" i="7"/>
  <c r="D100" i="7"/>
  <c r="A101" i="7"/>
  <c r="D89" i="7"/>
  <c r="C89" i="7"/>
  <c r="A90" i="7"/>
  <c r="C78" i="7"/>
  <c r="D78" i="7"/>
  <c r="A79" i="7"/>
  <c r="C67" i="7"/>
  <c r="D67" i="7"/>
  <c r="A68" i="7"/>
  <c r="D57" i="7"/>
  <c r="C57" i="7"/>
  <c r="A58" i="7"/>
  <c r="C46" i="7"/>
  <c r="D46" i="7"/>
  <c r="A47" i="7"/>
  <c r="C34" i="7"/>
  <c r="D34" i="7"/>
  <c r="A35" i="7"/>
  <c r="C25" i="6"/>
  <c r="D25" i="6"/>
  <c r="C40" i="6"/>
  <c r="D40" i="6"/>
  <c r="A26" i="6"/>
  <c r="A41" i="6"/>
  <c r="C51" i="6"/>
  <c r="D51" i="6"/>
  <c r="A52" i="6"/>
  <c r="C62" i="6"/>
  <c r="D62" i="6"/>
  <c r="A63" i="6"/>
  <c r="C72" i="6"/>
  <c r="D72" i="6"/>
  <c r="A73" i="6"/>
  <c r="A82" i="6"/>
  <c r="A88" i="6"/>
  <c r="B25" i="6"/>
  <c r="I15" i="1"/>
  <c r="C82" i="6"/>
  <c r="A12" i="17"/>
  <c r="C31" i="20"/>
  <c r="D31" i="20"/>
  <c r="C42" i="20"/>
  <c r="D42" i="20"/>
  <c r="A43" i="20"/>
  <c r="A32" i="20"/>
  <c r="D20" i="20"/>
  <c r="C20" i="20"/>
  <c r="A21" i="20"/>
  <c r="D9" i="20"/>
  <c r="C9" i="20"/>
  <c r="A10" i="20"/>
  <c r="I7" i="20"/>
  <c r="D1" i="20"/>
  <c r="I35" i="1"/>
  <c r="B62" i="6"/>
  <c r="J62" i="6" s="1"/>
  <c r="B51" i="6"/>
  <c r="J51" i="6" s="1"/>
  <c r="I7" i="8"/>
  <c r="I7" i="7"/>
  <c r="D1" i="8"/>
  <c r="D1" i="7"/>
  <c r="B1" i="6"/>
  <c r="C1" i="17"/>
  <c r="B3" i="17"/>
  <c r="A14" i="17"/>
  <c r="A10" i="17"/>
  <c r="A8" i="17"/>
  <c r="C53" i="8"/>
  <c r="D53" i="8"/>
  <c r="A54" i="8"/>
  <c r="C42" i="8"/>
  <c r="D42" i="8"/>
  <c r="A43" i="8"/>
  <c r="C31" i="8"/>
  <c r="D31" i="8"/>
  <c r="A32" i="8"/>
  <c r="C20" i="8"/>
  <c r="D20" i="8"/>
  <c r="A21" i="8"/>
  <c r="C9" i="8"/>
  <c r="D9" i="8"/>
  <c r="A10" i="8"/>
  <c r="C22" i="7"/>
  <c r="D22" i="7"/>
  <c r="A23" i="7"/>
  <c r="C9" i="7"/>
  <c r="D9" i="7"/>
  <c r="A10" i="7"/>
  <c r="D9" i="6"/>
  <c r="C9" i="6"/>
  <c r="A10" i="6"/>
  <c r="C88" i="6"/>
  <c r="D5" i="8"/>
  <c r="I43" i="1"/>
  <c r="I18" i="1"/>
  <c r="I17" i="1"/>
  <c r="I47" i="1" l="1"/>
  <c r="E42" i="1"/>
  <c r="B3" i="8" s="1"/>
  <c r="C14" i="17" s="1"/>
  <c r="E12" i="17"/>
  <c r="D5" i="20"/>
  <c r="F11" i="17"/>
  <c r="F13" i="17"/>
  <c r="J42" i="8"/>
  <c r="I16" i="1"/>
  <c r="B34" i="7"/>
  <c r="J34" i="7" s="1"/>
  <c r="G13" i="1"/>
  <c r="D3" i="6" s="1"/>
  <c r="I41" i="1"/>
  <c r="J53" i="20"/>
  <c r="I33" i="1"/>
  <c r="J67" i="7"/>
  <c r="J22" i="7"/>
  <c r="J72" i="6"/>
  <c r="C4" i="8"/>
  <c r="D15" i="17" s="1"/>
  <c r="F15" i="17" s="1"/>
  <c r="D4" i="7"/>
  <c r="E11" i="17" s="1"/>
  <c r="D82" i="6"/>
  <c r="J64" i="8"/>
  <c r="J31" i="20"/>
  <c r="J89" i="7"/>
  <c r="J46" i="7"/>
  <c r="D84" i="6"/>
  <c r="D4" i="6" s="1"/>
  <c r="E9" i="17" s="1"/>
  <c r="E19" i="17" s="1"/>
  <c r="H16" i="17"/>
  <c r="E8" i="17"/>
  <c r="D5" i="6"/>
  <c r="F52" i="1"/>
  <c r="F51" i="1" s="1"/>
  <c r="I29" i="1"/>
  <c r="G52" i="1"/>
  <c r="H32" i="1"/>
  <c r="I49" i="1"/>
  <c r="I45" i="1"/>
  <c r="E21" i="1"/>
  <c r="I21" i="1" s="1"/>
  <c r="J25" i="6"/>
  <c r="I37" i="1"/>
  <c r="B31" i="8"/>
  <c r="J31" i="8" s="1"/>
  <c r="B75" i="8"/>
  <c r="J75" i="8" s="1"/>
  <c r="B9" i="20"/>
  <c r="J9" i="20" s="1"/>
  <c r="H42" i="1"/>
  <c r="H21" i="1"/>
  <c r="H13" i="1" s="1"/>
  <c r="E20" i="1"/>
  <c r="E13" i="1" s="1"/>
  <c r="C3" i="8"/>
  <c r="D14" i="17" s="1"/>
  <c r="I20" i="1"/>
  <c r="B82" i="6"/>
  <c r="D12" i="17"/>
  <c r="C5" i="20"/>
  <c r="B5" i="20"/>
  <c r="C12" i="17"/>
  <c r="J4" i="20"/>
  <c r="B3" i="7"/>
  <c r="I22" i="1"/>
  <c r="C5" i="6"/>
  <c r="D8" i="17"/>
  <c r="I14" i="1"/>
  <c r="I19" i="1"/>
  <c r="I30" i="1"/>
  <c r="I26" i="1"/>
  <c r="I38" i="1"/>
  <c r="I32" i="1"/>
  <c r="I25" i="1"/>
  <c r="D3" i="7"/>
  <c r="I46" i="1"/>
  <c r="D88" i="6"/>
  <c r="I34" i="1"/>
  <c r="B9" i="6"/>
  <c r="J9" i="6" s="1"/>
  <c r="C90" i="6"/>
  <c r="B5" i="8" l="1"/>
  <c r="I42" i="1"/>
  <c r="G14" i="17"/>
  <c r="J4" i="8"/>
  <c r="B88" i="6"/>
  <c r="J88" i="6" s="1"/>
  <c r="C5" i="8"/>
  <c r="H52" i="1"/>
  <c r="D18" i="17"/>
  <c r="H14" i="17"/>
  <c r="B3" i="6"/>
  <c r="C8" i="17" s="1"/>
  <c r="I13" i="1"/>
  <c r="E52" i="1"/>
  <c r="G12" i="17"/>
  <c r="H12" i="17"/>
  <c r="D5" i="7"/>
  <c r="E10" i="17"/>
  <c r="E18" i="17" s="1"/>
  <c r="E20" i="17" s="1"/>
  <c r="B5" i="7"/>
  <c r="C10" i="17"/>
  <c r="J4" i="7"/>
  <c r="C4" i="6"/>
  <c r="J82" i="6"/>
  <c r="H53" i="1" l="1"/>
  <c r="G10" i="17"/>
  <c r="H10" i="17"/>
  <c r="C18" i="17"/>
  <c r="I52" i="1"/>
  <c r="F53" i="1"/>
  <c r="G53" i="1"/>
  <c r="D9" i="17"/>
  <c r="J4" i="6"/>
  <c r="B5" i="6"/>
  <c r="D19" i="17" l="1"/>
  <c r="F9" i="17"/>
  <c r="D20" i="17" l="1"/>
  <c r="D22" i="17"/>
  <c r="F19" i="17"/>
  <c r="D21" i="17" s="1"/>
  <c r="D24" i="17"/>
  <c r="H8" i="17"/>
  <c r="G8" i="17"/>
  <c r="H19" i="17" l="1"/>
  <c r="E21" i="17"/>
  <c r="G19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Sirle</author>
  </authors>
  <commentList>
    <comment ref="A20" authorId="0" shapeId="0" xr:uid="{00000000-0006-0000-0400-000001000000}">
      <text>
        <r>
          <rPr>
            <sz val="9"/>
            <color indexed="81"/>
            <rFont val="Tahoma"/>
            <family val="2"/>
            <charset val="186"/>
          </rPr>
          <t xml:space="preserve">Vastavalt vooru tingimustele tuleb taotlejal panustada lubatud mahus omafinantseering. 
KÜSK toetust saab kasutada samas mahus, kui on panustatud omafinantseeringut. </t>
        </r>
      </text>
    </comment>
    <comment ref="A21" authorId="0" shapeId="0" xr:uid="{00000000-0006-0000-0400-000002000000}">
      <text>
        <r>
          <rPr>
            <sz val="9"/>
            <color indexed="81"/>
            <rFont val="Tahoma"/>
            <family val="2"/>
            <charset val="186"/>
          </rPr>
          <t xml:space="preserve">Info, kui suures osas projekti kuludest kaeti KÜSK toetusega  ja kui suur osa kuludest kaeti omafinantseeringust.
Võrreldakse kinnitatud eelarve %-dega.
</t>
        </r>
      </text>
    </comment>
    <comment ref="A25" authorId="0" shapeId="0" xr:uid="{00000000-0006-0000-0400-000003000000}">
      <text>
        <r>
          <rPr>
            <sz val="9"/>
            <color indexed="81"/>
            <rFont val="Tahoma"/>
            <family val="2"/>
            <charset val="186"/>
          </rPr>
          <t>sisesta andmed eelarve töölehel!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Siiri</author>
  </authors>
  <commentList>
    <comment ref="F9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>KÜSK toetus võib olla kuni 90% projekti eelarvest</t>
        </r>
      </text>
    </comment>
    <comment ref="G9" authorId="0" shapeId="0" xr:uid="{00000000-0006-0000-0500-000002000000}">
      <text>
        <r>
          <rPr>
            <sz val="9"/>
            <color indexed="81"/>
            <rFont val="Tahoma"/>
            <family val="2"/>
            <charset val="186"/>
          </rPr>
          <t>Omafinantseering peab olema vähemalt 10% projekti eelarvest</t>
        </r>
      </text>
    </comment>
    <comment ref="A1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Siin kajastage nende töötajate tasud, kes saavad </t>
        </r>
        <r>
          <rPr>
            <u/>
            <sz val="9"/>
            <color indexed="12"/>
            <rFont val="Tahoma"/>
            <family val="2"/>
            <charset val="186"/>
          </rPr>
          <t>tasu palgana</t>
        </r>
        <r>
          <rPr>
            <sz val="9"/>
            <color indexed="81"/>
            <rFont val="Tahoma"/>
            <family val="2"/>
            <charset val="186"/>
          </rPr>
          <t xml:space="preserve">.
Sisestatakse brutosummad; maksukulud arvestab valem.
 Kui tasu makstakse FIE või firma arve alusel, siis kajastage sellised väljamaksed p.2 all "Tellitud tööd ja teenused".
</t>
        </r>
      </text>
    </comment>
  </commentList>
</comments>
</file>

<file path=xl/sharedStrings.xml><?xml version="1.0" encoding="utf-8"?>
<sst xmlns="http://schemas.openxmlformats.org/spreadsheetml/2006/main" count="210" uniqueCount="136">
  <si>
    <t>EELARVE</t>
  </si>
  <si>
    <t>Ühik</t>
  </si>
  <si>
    <t>Ühiku hind</t>
  </si>
  <si>
    <t>Kokku</t>
  </si>
  <si>
    <t>Projekt:</t>
  </si>
  <si>
    <t>x</t>
  </si>
  <si>
    <t>Projekti eelarve</t>
  </si>
  <si>
    <t>Tegelikud kulud</t>
  </si>
  <si>
    <t>Summa</t>
  </si>
  <si>
    <t>Kuupäev</t>
  </si>
  <si>
    <t>Kellele makstud</t>
  </si>
  <si>
    <t>Eelarve kasutamata jääk/ ülekulu</t>
  </si>
  <si>
    <t>eelarve</t>
  </si>
  <si>
    <t>täitmine</t>
  </si>
  <si>
    <t>Algdokumendi nimetus ja number</t>
  </si>
  <si>
    <t>Eelarve kasutamata jääk:</t>
  </si>
  <si>
    <t>1. Tööjõukulud</t>
  </si>
  <si>
    <t>Eelarve</t>
  </si>
  <si>
    <t>Eelarve jääk/ ülekulu</t>
  </si>
  <si>
    <t>Täitmine</t>
  </si>
  <si>
    <t>Tegelikud kulud vastavalt finantseerimisallikale</t>
  </si>
  <si>
    <t xml:space="preserve">1.1. </t>
  </si>
  <si>
    <t xml:space="preserve">1.3. </t>
  </si>
  <si>
    <t>2.2.</t>
  </si>
  <si>
    <t>3.1.</t>
  </si>
  <si>
    <t>3.2.</t>
  </si>
  <si>
    <t>4.1.</t>
  </si>
  <si>
    <t>4.2.</t>
  </si>
  <si>
    <t>1.</t>
  </si>
  <si>
    <t>2.</t>
  </si>
  <si>
    <t>4.</t>
  </si>
  <si>
    <t>5.</t>
  </si>
  <si>
    <t>Edu aruande koostamisel!</t>
  </si>
  <si>
    <t>Kõik küsimused ja ettepanekud kuluaruande vormistamise, tabelite kasutamise, täiendava vormindamise jms kohta on teretulnud!</t>
  </si>
  <si>
    <t>tel.6 556 449</t>
  </si>
  <si>
    <t>Kulude lisamisel aruandesse jälgige, et kulugrupi kogusumma ei ületaks eelarves ettenähtud summat.</t>
  </si>
  <si>
    <t>6.</t>
  </si>
  <si>
    <t>Perioodi eelarve kokku</t>
  </si>
  <si>
    <t>Perioodi eelarve täitmine kokku</t>
  </si>
  <si>
    <t>1.5.</t>
  </si>
  <si>
    <t>Sirle Domberg</t>
  </si>
  <si>
    <t>sirle@kysk.ee</t>
  </si>
  <si>
    <t xml:space="preserve">Taotleja: </t>
  </si>
  <si>
    <t>Projekti algus:</t>
  </si>
  <si>
    <t>Projekti lõpp:</t>
  </si>
  <si>
    <t>Ühiku-te arv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</si>
  <si>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</si>
  <si>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>1.4.</t>
  </si>
  <si>
    <t xml:space="preserve">2.1. </t>
  </si>
  <si>
    <t>PROJEKTI  EELARVE KOKKU</t>
  </si>
  <si>
    <t>Osatähtsused kogu projekti eelarvest</t>
  </si>
  <si>
    <t xml:space="preserve">Juhised kuluaruande tabelite täitmiseks </t>
  </si>
  <si>
    <r>
      <t>Summad sisestage</t>
    </r>
    <r>
      <rPr>
        <u/>
        <sz val="10"/>
        <rFont val="Arial"/>
        <family val="2"/>
      </rPr>
      <t xml:space="preserve"> eurodes ühe eurosendi täpsusega.</t>
    </r>
  </si>
  <si>
    <t>7.</t>
  </si>
  <si>
    <t>Projekti eelarve (eurodes)</t>
  </si>
  <si>
    <t>Finantseerimisallikad (eurodes)</t>
  </si>
  <si>
    <t>Aruanne seisuga:</t>
  </si>
  <si>
    <t>Toetuse saaja esindusõigusliku isiku nimi ja ametinimetus</t>
  </si>
  <si>
    <t>Esitamise kuupäev</t>
  </si>
  <si>
    <r>
      <rPr>
        <b/>
        <sz val="10"/>
        <rFont val="Arial"/>
        <family val="2"/>
        <charset val="186"/>
      </rPr>
      <t>Kindlasti sisestage eelarvesse projekti andmed</t>
    </r>
    <r>
      <rPr>
        <sz val="10"/>
        <rFont val="Arial"/>
        <family val="2"/>
      </rPr>
      <t>: taotleja nimi, projekti nimi  ja projekti kestus.</t>
    </r>
  </si>
  <si>
    <t>9.</t>
  </si>
  <si>
    <t xml:space="preserve">   Osatähtsused projekti kogukuludest</t>
  </si>
  <si>
    <t xml:space="preserve">Omafinantseeringu lisamisel aruandesse jälgige, et omafinantseeringu summa ei ületaks eelarves ettenähtud summat. </t>
  </si>
  <si>
    <t>8.</t>
  </si>
  <si>
    <t>10.</t>
  </si>
  <si>
    <t>Eelarve täitmise osatähtsus fin.allikate lõikes</t>
  </si>
  <si>
    <t>Rahaline omafin.</t>
  </si>
  <si>
    <r>
      <t xml:space="preserve">Jälgige KOOND-lehel eelarve täitmise %-te ja finantseerimisallikate kasutamise osakaalu kogukuludes! </t>
    </r>
    <r>
      <rPr>
        <u/>
        <sz val="10"/>
        <rFont val="Arial"/>
        <family val="2"/>
        <charset val="186"/>
      </rPr>
      <t>Vastavalt vooru tingimustele kohustub toetuse saaja panustama lubatud mahus omafinantseeringu.</t>
    </r>
  </si>
  <si>
    <r>
      <t xml:space="preserve">Aruanne ja lisadokumendid esitatakse elektrooniliselt aadressile </t>
    </r>
    <r>
      <rPr>
        <b/>
        <sz val="10"/>
        <rFont val="Arial"/>
        <family val="2"/>
        <charset val="186"/>
      </rPr>
      <t>kysk@kysk.ee. Aruanne esitatakse allkirjastatult.</t>
    </r>
    <r>
      <rPr>
        <sz val="10"/>
        <rFont val="Arial"/>
        <family val="2"/>
        <charset val="186"/>
      </rPr>
      <t xml:space="preserve"> Digitaalselt allkirjastatud kuluaruanne esitatakse võimalusel teistest dokumentidest eraldi konteineris. Kuluaruande paberkandjal esitamise korral tuleb täiendavalt esitada aruanne ka elektrooniliselt. </t>
    </r>
  </si>
  <si>
    <t xml:space="preserve"> </t>
  </si>
  <si>
    <r>
      <t xml:space="preserve">Tehingu majanduslik sisu                                                   </t>
    </r>
    <r>
      <rPr>
        <i/>
        <sz val="9"/>
        <rFont val="Arial"/>
        <family val="2"/>
        <charset val="186"/>
      </rPr>
      <t>(s.h. töökuu, arvestusalus (TVL, lepingu lisa, töötunnid vmt))</t>
    </r>
  </si>
  <si>
    <t>Kulugrupp</t>
  </si>
  <si>
    <t>Eelarve täitmise osatähtsus kulugrupi lõikes</t>
  </si>
  <si>
    <t>3.3.</t>
  </si>
  <si>
    <t>3.4.</t>
  </si>
  <si>
    <t>3.5.</t>
  </si>
  <si>
    <t xml:space="preserve"> 51 62 929</t>
  </si>
  <si>
    <t>Pangakontolt tasumise kuupäev</t>
  </si>
  <si>
    <t>(projekti nimi)</t>
  </si>
  <si>
    <t>(ühingu nimi)</t>
  </si>
  <si>
    <t>Allkiri (kui esitatakse aruanne paberkandjal)</t>
  </si>
  <si>
    <t>1.2.</t>
  </si>
  <si>
    <t>1.6.</t>
  </si>
  <si>
    <t>1.8. Sotsiaalmaks 33%</t>
  </si>
  <si>
    <t>1.7. Töötuskindlustusmakse 0,8%</t>
  </si>
  <si>
    <t>2.3.</t>
  </si>
  <si>
    <t>2.4.</t>
  </si>
  <si>
    <t>2.5.</t>
  </si>
  <si>
    <t>2.6.</t>
  </si>
  <si>
    <t>2.7.</t>
  </si>
  <si>
    <t>2.8.</t>
  </si>
  <si>
    <t>2.9.</t>
  </si>
  <si>
    <t>3.6.</t>
  </si>
  <si>
    <t>3.7.</t>
  </si>
  <si>
    <t>3.8.</t>
  </si>
  <si>
    <t>3.9.</t>
  </si>
  <si>
    <t>3. Muud projekti elluviimiseks vajalikud ostetud teenused, tööd ja väikevahendid kokku</t>
  </si>
  <si>
    <r>
      <t xml:space="preserve">Tehingu majanduslik sisu     
    </t>
    </r>
    <r>
      <rPr>
        <i/>
        <sz val="9"/>
        <rFont val="Arial"/>
        <family val="2"/>
        <charset val="186"/>
      </rPr>
      <t>(s.h. mis üritus, ürituse kuupäev, kulu sisu)</t>
    </r>
  </si>
  <si>
    <r>
      <t xml:space="preserve">Tehingu majanduslik sisu    
</t>
    </r>
    <r>
      <rPr>
        <i/>
        <sz val="9"/>
        <rFont val="Arial"/>
        <family val="2"/>
        <charset val="186"/>
      </rPr>
      <t>(s.h. mis üritusega konkreetselt seoses, kuupäev)</t>
    </r>
  </si>
  <si>
    <t>3. Muud projekti elluviimiseks vajalikud ostetud teenused, tööd ja väikevahendid</t>
  </si>
  <si>
    <t>4.3.</t>
  </si>
  <si>
    <t>4.4.</t>
  </si>
  <si>
    <t>4.5.</t>
  </si>
  <si>
    <t>4.6.</t>
  </si>
  <si>
    <t>4.7.</t>
  </si>
  <si>
    <t>Rahaline omafinantseering</t>
  </si>
  <si>
    <t>Rahaline omafinant-seering</t>
  </si>
  <si>
    <r>
      <rPr>
        <b/>
        <sz val="10"/>
        <rFont val="Arial"/>
        <family val="2"/>
        <charset val="186"/>
      </rPr>
      <t>Esitatakse allkirjastatud aruanne</t>
    </r>
    <r>
      <rPr>
        <sz val="10"/>
        <rFont val="Arial"/>
        <family val="2"/>
      </rPr>
      <t>.  Aruandele tuleb lisada juurde pangakonto väljavõte, kust on võimalik kontrollida projektikulude väljamakseid.</t>
    </r>
  </si>
  <si>
    <t>Viimane toetussumma makse (kulud-laekumised):</t>
  </si>
  <si>
    <r>
      <t xml:space="preserve">Saadud toetussumma kokku </t>
    </r>
    <r>
      <rPr>
        <sz val="10"/>
        <rFont val="Arial"/>
        <family val="2"/>
        <charset val="186"/>
      </rPr>
      <t>(sisestada)</t>
    </r>
    <r>
      <rPr>
        <b/>
        <sz val="10"/>
        <rFont val="Arial"/>
        <family val="2"/>
        <charset val="186"/>
      </rPr>
      <t>:</t>
    </r>
  </si>
  <si>
    <t xml:space="preserve">Maksukulu 0,8% arvestatakse automaatselt aruandes kajastatud brutotasudelt. Maksude õigeaegse tasumise eest vastutab toetuse saaja.
Abiridadele on võimalik lisada korrigeerimisi. </t>
  </si>
  <si>
    <t>2. Projekti tegevustega otseselt seotud kulud kokku</t>
  </si>
  <si>
    <t>4. Projekti elluviimisega seotud vahenditesoetamine ning remondi- ja ehitustööde kulud kokku</t>
  </si>
  <si>
    <r>
      <t>Maksukulu 33% arvestatakse automaatselt aruandes kajastatud brutosummadelt. Maksude õigeaegse tasumise eest vastutab toetuse saaja. 
Abiridadele on võimalik lisada korrigeerimisi.</t>
    </r>
    <r>
      <rPr>
        <b/>
        <sz val="10"/>
        <rFont val="Arial"/>
        <family val="2"/>
        <charset val="186"/>
      </rPr>
      <t/>
    </r>
  </si>
  <si>
    <t>Kulugrupi eelarverida</t>
  </si>
  <si>
    <t>2. Projekti tegevustega otseselt seotud kulud</t>
  </si>
  <si>
    <t>4. Projekti elluviimisega seotud vahendite soetamine, remondi- ja ehitustööde kulud</t>
  </si>
  <si>
    <t>(nimi)</t>
  </si>
  <si>
    <t>(kuupäev)</t>
  </si>
  <si>
    <t>Tööjõukulude töölehel on olemas lõpus eraldi read nr 1.7 ja 1.8  tasudelt arvestatud sotsiaalmaksukulu ja töötuskindlustusmaksekulu jaoks. Valemid arvestavad aruandesse sisestatud brutotasudelt maksude kulusummad.</t>
  </si>
  <si>
    <r>
      <rPr>
        <b/>
        <sz val="10"/>
        <rFont val="Arial"/>
        <family val="2"/>
        <charset val="186"/>
      </rPr>
      <t>Projekti kulud kajastatakse ainult ühes kuluaruandes koos.</t>
    </r>
    <r>
      <rPr>
        <sz val="10"/>
        <rFont val="Arial"/>
        <family val="2"/>
      </rPr>
      <t xml:space="preserve"> See tähendab, et lõpparuannet täitma asudes tuleb jätkata vahearuande täitmist. Soovides salvestada kuluaruannet erinevates etappides, kasutage käsklust "Save As" ning andke failile uus nimi. Töölehti kopeerides ükshaaval uude faili, kaovad/muutuvad kontrollvalemid ning Teil tuleb tööd alustada otsast peale.</t>
    </r>
  </si>
  <si>
    <t>Töölehel on võimalik kuluridu juurde teha: märkiga aktiivseks järgnev rida, hiire paremklahviga kasutage käsklust "Insert". Kindlasti kontrollige, et kõik valemid arvestavad ka uue rea summasid.</t>
  </si>
  <si>
    <t>3.</t>
  </si>
  <si>
    <r>
      <rPr>
        <b/>
        <sz val="10"/>
        <rFont val="Arial"/>
        <family val="2"/>
        <charset val="186"/>
      </rPr>
      <t>Täitke kõigepealt</t>
    </r>
    <r>
      <rPr>
        <sz val="10"/>
        <rFont val="Arial"/>
        <family val="2"/>
      </rPr>
      <t xml:space="preserve"> tööleht "Eelarve" samade andmetega nagu on Teie </t>
    </r>
    <r>
      <rPr>
        <u/>
        <sz val="10"/>
        <rFont val="Arial"/>
        <family val="2"/>
      </rPr>
      <t>lõplik kooskõlastatud eelarve</t>
    </r>
    <r>
      <rPr>
        <sz val="10"/>
        <rFont val="Arial"/>
        <family val="2"/>
      </rPr>
      <t xml:space="preserve"> vastavalt KÜSKi-ga sõlmitud toetuslepingule. </t>
    </r>
    <r>
      <rPr>
        <u/>
        <sz val="10"/>
        <rFont val="Arial"/>
        <family val="2"/>
      </rPr>
      <t/>
    </r>
  </si>
  <si>
    <r>
      <t>Projektiga seotud kulude kohta saate andmed kirjutada neljale</t>
    </r>
    <r>
      <rPr>
        <b/>
        <sz val="10"/>
        <rFont val="Arial"/>
        <family val="2"/>
        <charset val="186"/>
      </rPr>
      <t xml:space="preserve"> töölehele vastavalt kulugruppidele.</t>
    </r>
  </si>
  <si>
    <r>
      <t>Koondtabel "</t>
    </r>
    <r>
      <rPr>
        <b/>
        <sz val="10"/>
        <rFont val="Arial"/>
        <family val="2"/>
        <charset val="186"/>
      </rPr>
      <t>KOOND</t>
    </r>
    <r>
      <rPr>
        <sz val="10"/>
        <rFont val="Arial"/>
        <family val="2"/>
      </rPr>
      <t>" tekib tänu tabelites olevatele valemitele automaatselt. 
Valgetesse lahtritesse saab sisestada puuduolevad andmed (kuupäevad, üld- ja arenduskulude summa, juba laekunud toetussumma).</t>
    </r>
  </si>
  <si>
    <t>KÜSKi pearaamatupidaja</t>
  </si>
  <si>
    <t>KÜSKi toetus</t>
  </si>
  <si>
    <r>
      <t xml:space="preserve">5. Toetuse saaja üld- ja arenduskulud </t>
    </r>
    <r>
      <rPr>
        <sz val="10"/>
        <color indexed="12"/>
        <rFont val="Arial"/>
        <family val="2"/>
      </rPr>
      <t>(kuni 15% KÜSKi toetuse mahust)</t>
    </r>
  </si>
  <si>
    <t>Üld- ja arenduskulude osatähtsus  KÜSKi toetusest</t>
  </si>
  <si>
    <t xml:space="preserve">   Üld- ja arenduskulude osatähtsus kasutatud KÜSKi toetusest</t>
  </si>
  <si>
    <t>Kuluaruanne koosneb KOOND-lehest, eelarvest ja 4 kulugrupi töölehtedest.</t>
  </si>
  <si>
    <t>LISA 1 . ME18 taotlusvoor</t>
  </si>
  <si>
    <r>
      <rPr>
        <u/>
        <sz val="10"/>
        <rFont val="Arial"/>
        <family val="2"/>
        <charset val="186"/>
      </rPr>
      <t xml:space="preserve">Lahtris </t>
    </r>
    <r>
      <rPr>
        <b/>
        <u/>
        <sz val="10"/>
        <rFont val="Arial"/>
        <family val="2"/>
        <charset val="186"/>
      </rPr>
      <t>"Tehingu majanduslik sisu"</t>
    </r>
    <r>
      <rPr>
        <u/>
        <sz val="10"/>
        <rFont val="Arial"/>
        <family val="2"/>
        <charset val="186"/>
      </rPr>
      <t xml:space="preserve"> tuleb lahti seletada kulu sisu, </t>
    </r>
    <r>
      <rPr>
        <b/>
        <u/>
        <sz val="10"/>
        <rFont val="Arial"/>
        <family val="2"/>
        <charset val="186"/>
      </rPr>
      <t>seos projekti tegevusega</t>
    </r>
    <r>
      <rPr>
        <u/>
        <sz val="10"/>
        <rFont val="Arial"/>
        <family val="2"/>
        <charset val="186"/>
      </rPr>
      <t>, ürituse toimumise kuupäev jmt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näiteks "Projektijuhi palk oktoober 201x vastavalt lepingule" või "Toitlustus üritusel..."</t>
    </r>
    <r>
      <rPr>
        <sz val="10"/>
        <rFont val="Arial"/>
        <family val="2"/>
      </rPr>
      <t xml:space="preserve">)  </t>
    </r>
  </si>
  <si>
    <r>
      <t xml:space="preserve">Tehingu majanduslik sisu                                        </t>
    </r>
    <r>
      <rPr>
        <i/>
        <sz val="10"/>
        <rFont val="Arial"/>
        <family val="2"/>
        <charset val="186"/>
      </rPr>
      <t xml:space="preserve"> </t>
    </r>
    <r>
      <rPr>
        <i/>
        <sz val="9"/>
        <rFont val="Arial"/>
        <family val="2"/>
        <charset val="186"/>
      </rPr>
      <t xml:space="preserve"> 
(võimalusel täpsustada, kelle kasutuses ja kus;</t>
    </r>
    <r>
      <rPr>
        <i/>
        <u/>
        <sz val="9"/>
        <rFont val="Arial"/>
        <family val="2"/>
        <charset val="186"/>
      </rPr>
      <t xml:space="preserve"> kulud on abikõlblikud juhul, kui need on tehtud projekti esimeses pooles</t>
    </r>
    <r>
      <rPr>
        <i/>
        <sz val="9"/>
        <rFont val="Arial"/>
        <family val="2"/>
        <charset val="186"/>
      </rPr>
      <t>)</t>
    </r>
  </si>
  <si>
    <t>KULUARUANNE  (ME18)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</si>
</sst>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#,##0_ ;[Red]\-#,##0\ "/>
    <numFmt numFmtId="165" formatCode="0.0%"/>
    <numFmt numFmtId="166" formatCode="#,##0.00_ ;[Red]\-#,##0.00\ "/>
    <numFmt numFmtId="167" formatCode="dd\.mm\.yyyy;@"/>
    <numFmt numFmtId="168" formatCode="#,##0.00_ ;\-#,##0.00\ "/>
  </numFmts>
  <fonts count="45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4"/>
      <name val="Arial"/>
      <family val="2"/>
      <charset val="186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  <charset val="186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10"/>
      <name val="Arial Narrow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i/>
      <sz val="9"/>
      <name val="Arial"/>
      <family val="2"/>
      <charset val="186"/>
    </font>
    <font>
      <sz val="11"/>
      <name val="Arial"/>
      <family val="2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b/>
      <u/>
      <sz val="10"/>
      <name val="Arial"/>
      <family val="2"/>
      <charset val="186"/>
    </font>
    <font>
      <u/>
      <sz val="9"/>
      <color indexed="12"/>
      <name val="Tahoma"/>
      <family val="2"/>
      <charset val="186"/>
    </font>
    <font>
      <i/>
      <sz val="10"/>
      <name val="Arial"/>
      <family val="2"/>
      <charset val="186"/>
    </font>
    <font>
      <u/>
      <sz val="12"/>
      <color theme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7111117893"/>
      <name val="Arial"/>
      <family val="2"/>
    </font>
    <font>
      <b/>
      <sz val="12"/>
      <color rgb="FF0070C0"/>
      <name val="Arial"/>
      <family val="2"/>
    </font>
    <font>
      <u/>
      <sz val="10"/>
      <color theme="10"/>
      <name val="Arial"/>
      <family val="2"/>
    </font>
    <font>
      <i/>
      <u/>
      <sz val="9"/>
      <name val="Arial"/>
      <family val="2"/>
      <charset val="186"/>
    </font>
    <font>
      <sz val="10"/>
      <name val="Arial"/>
      <charset val="186"/>
    </font>
    <font>
      <sz val="10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43" fontId="43" fillId="0" borderId="0" applyFont="0" applyFill="0" applyBorder="0" applyAlignment="0" applyProtection="0"/>
  </cellStyleXfs>
  <cellXfs count="474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64" fontId="0" fillId="0" borderId="2" xfId="0" applyNumberFormat="1" applyBorder="1" applyAlignment="1">
      <alignment horizontal="center" shrinkToFit="1"/>
    </xf>
    <xf numFmtId="164" fontId="0" fillId="0" borderId="3" xfId="0" applyNumberFormat="1" applyBorder="1" applyAlignment="1">
      <alignment horizontal="center" shrinkToFit="1"/>
    </xf>
    <xf numFmtId="0" fontId="0" fillId="0" borderId="4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9" fontId="0" fillId="0" borderId="9" xfId="3" applyFont="1" applyFill="1" applyBorder="1" applyAlignment="1">
      <alignment horizontal="center" vertical="center" shrinkToFit="1"/>
    </xf>
    <xf numFmtId="165" fontId="16" fillId="0" borderId="10" xfId="3" applyNumberFormat="1" applyFont="1" applyFill="1" applyBorder="1" applyAlignment="1">
      <alignment horizontal="center" vertical="center" shrinkToFit="1"/>
    </xf>
    <xf numFmtId="165" fontId="16" fillId="0" borderId="11" xfId="3" applyNumberFormat="1" applyFont="1" applyFill="1" applyBorder="1" applyAlignment="1">
      <alignment horizontal="center" vertical="center" shrinkToFit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 vertical="top" wrapText="1"/>
      <protection hidden="1"/>
    </xf>
    <xf numFmtId="0" fontId="13" fillId="0" borderId="0" xfId="0" applyFont="1" applyAlignment="1" applyProtection="1">
      <alignment horizontal="left" vertical="center" indent="1"/>
      <protection hidden="1"/>
    </xf>
    <xf numFmtId="0" fontId="13" fillId="0" borderId="0" xfId="0" applyFont="1" applyAlignment="1" applyProtection="1">
      <alignment vertical="center"/>
      <protection hidden="1"/>
    </xf>
    <xf numFmtId="164" fontId="0" fillId="0" borderId="12" xfId="0" applyNumberFormat="1" applyBorder="1" applyAlignment="1" applyProtection="1">
      <alignment horizontal="center" shrinkToFit="1"/>
      <protection locked="0"/>
    </xf>
    <xf numFmtId="164" fontId="0" fillId="0" borderId="5" xfId="0" applyNumberFormat="1" applyBorder="1" applyAlignment="1" applyProtection="1">
      <alignment horizontal="center" shrinkToFit="1"/>
      <protection locked="0"/>
    </xf>
    <xf numFmtId="164" fontId="0" fillId="0" borderId="2" xfId="0" applyNumberFormat="1" applyBorder="1" applyAlignment="1" applyProtection="1">
      <alignment horizontal="center" shrinkToFit="1"/>
      <protection locked="0"/>
    </xf>
    <xf numFmtId="0" fontId="15" fillId="2" borderId="13" xfId="0" applyFont="1" applyFill="1" applyBorder="1" applyAlignment="1">
      <alignment horizontal="right" indent="3"/>
    </xf>
    <xf numFmtId="0" fontId="15" fillId="2" borderId="14" xfId="0" applyFont="1" applyFill="1" applyBorder="1" applyAlignment="1">
      <alignment horizontal="right" indent="3"/>
    </xf>
    <xf numFmtId="0" fontId="15" fillId="2" borderId="15" xfId="0" applyFont="1" applyFill="1" applyBorder="1" applyAlignment="1">
      <alignment horizontal="right" indent="3"/>
    </xf>
    <xf numFmtId="0" fontId="0" fillId="0" borderId="0" xfId="0" applyFill="1"/>
    <xf numFmtId="0" fontId="3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7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4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center"/>
    </xf>
    <xf numFmtId="0" fontId="37" fillId="3" borderId="0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right" vertical="center"/>
    </xf>
    <xf numFmtId="164" fontId="38" fillId="3" borderId="0" xfId="0" applyNumberFormat="1" applyFont="1" applyFill="1" applyBorder="1" applyAlignment="1">
      <alignment horizontal="center" vertical="center"/>
    </xf>
    <xf numFmtId="164" fontId="37" fillId="3" borderId="0" xfId="0" applyNumberFormat="1" applyFont="1" applyFill="1" applyBorder="1" applyAlignment="1">
      <alignment horizontal="center" vertical="center" wrapText="1"/>
    </xf>
    <xf numFmtId="164" fontId="38" fillId="3" borderId="0" xfId="0" applyNumberFormat="1" applyFont="1" applyFill="1" applyBorder="1" applyAlignment="1">
      <alignment horizontal="center" vertical="center" wrapText="1"/>
    </xf>
    <xf numFmtId="0" fontId="37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right" vertical="center" indent="1"/>
    </xf>
    <xf numFmtId="0" fontId="0" fillId="3" borderId="0" xfId="0" applyFill="1" applyAlignment="1">
      <alignment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indent="1"/>
    </xf>
    <xf numFmtId="0" fontId="7" fillId="3" borderId="0" xfId="0" applyFont="1" applyFill="1"/>
    <xf numFmtId="4" fontId="38" fillId="3" borderId="18" xfId="0" applyNumberFormat="1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right"/>
    </xf>
    <xf numFmtId="165" fontId="21" fillId="4" borderId="0" xfId="0" applyNumberFormat="1" applyFont="1" applyFill="1" applyBorder="1" applyAlignment="1">
      <alignment horizontal="center" vertical="center" shrinkToFit="1"/>
    </xf>
    <xf numFmtId="165" fontId="20" fillId="3" borderId="0" xfId="0" applyNumberFormat="1" applyFont="1" applyFill="1" applyBorder="1" applyAlignment="1">
      <alignment horizontal="center" vertical="center" shrinkToFit="1"/>
    </xf>
    <xf numFmtId="0" fontId="20" fillId="3" borderId="0" xfId="0" applyFont="1" applyFill="1" applyBorder="1" applyAlignment="1">
      <alignment horizontal="right" vertical="center"/>
    </xf>
    <xf numFmtId="14" fontId="12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vertical="center"/>
    </xf>
    <xf numFmtId="0" fontId="12" fillId="3" borderId="19" xfId="0" applyFont="1" applyFill="1" applyBorder="1" applyAlignment="1">
      <alignment horizontal="left" vertical="center" indent="1"/>
    </xf>
    <xf numFmtId="0" fontId="37" fillId="3" borderId="20" xfId="0" applyFont="1" applyFill="1" applyBorder="1" applyAlignment="1">
      <alignment horizontal="left" vertical="center" indent="1"/>
    </xf>
    <xf numFmtId="0" fontId="37" fillId="3" borderId="21" xfId="0" applyFont="1" applyFill="1" applyBorder="1" applyAlignment="1">
      <alignment horizontal="left" vertical="center" indent="1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left" vertical="center" indent="1"/>
    </xf>
    <xf numFmtId="0" fontId="0" fillId="0" borderId="0" xfId="0" applyFill="1" applyAlignment="1">
      <alignment horizontal="left" indent="1"/>
    </xf>
    <xf numFmtId="164" fontId="39" fillId="3" borderId="0" xfId="0" applyNumberFormat="1" applyFont="1" applyFill="1" applyBorder="1" applyAlignment="1">
      <alignment horizontal="left" vertical="center" indent="1"/>
    </xf>
    <xf numFmtId="0" fontId="12" fillId="3" borderId="0" xfId="0" applyFont="1" applyFill="1" applyAlignment="1">
      <alignment horizontal="right" vertical="center"/>
    </xf>
    <xf numFmtId="0" fontId="14" fillId="3" borderId="0" xfId="0" applyFont="1" applyFill="1"/>
    <xf numFmtId="4" fontId="0" fillId="0" borderId="8" xfId="0" applyNumberFormat="1" applyFill="1" applyBorder="1" applyAlignment="1" applyProtection="1">
      <alignment horizontal="center" shrinkToFit="1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 shrinkToFit="1"/>
      <protection locked="0"/>
    </xf>
    <xf numFmtId="14" fontId="0" fillId="0" borderId="23" xfId="0" applyNumberFormat="1" applyFill="1" applyBorder="1" applyAlignment="1" applyProtection="1">
      <alignment horizontal="center" shrinkToFit="1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 shrinkToFit="1"/>
      <protection locked="0"/>
    </xf>
    <xf numFmtId="0" fontId="0" fillId="0" borderId="16" xfId="0" applyFill="1" applyBorder="1" applyAlignment="1" applyProtection="1">
      <alignment horizontal="center" shrinkToFit="1"/>
      <protection locked="0"/>
    </xf>
    <xf numFmtId="0" fontId="0" fillId="0" borderId="16" xfId="0" applyFill="1" applyBorder="1" applyAlignment="1" applyProtection="1">
      <alignment horizontal="center"/>
      <protection locked="0"/>
    </xf>
    <xf numFmtId="4" fontId="12" fillId="0" borderId="8" xfId="0" applyNumberFormat="1" applyFont="1" applyFill="1" applyBorder="1" applyAlignment="1" applyProtection="1">
      <alignment horizontal="center" shrinkToFit="1"/>
      <protection locked="0"/>
    </xf>
    <xf numFmtId="0" fontId="0" fillId="3" borderId="24" xfId="0" applyFill="1" applyBorder="1" applyAlignment="1">
      <alignment horizontal="center" vertical="center" shrinkToFit="1"/>
    </xf>
    <xf numFmtId="0" fontId="12" fillId="0" borderId="8" xfId="0" applyFont="1" applyFill="1" applyBorder="1" applyAlignment="1" applyProtection="1">
      <alignment horizontal="left" wrapText="1" indent="1"/>
      <protection locked="0"/>
    </xf>
    <xf numFmtId="0" fontId="0" fillId="0" borderId="8" xfId="0" applyFill="1" applyBorder="1" applyAlignment="1" applyProtection="1">
      <alignment horizontal="left" wrapText="1" indent="1"/>
      <protection locked="0"/>
    </xf>
    <xf numFmtId="0" fontId="0" fillId="0" borderId="16" xfId="0" applyFill="1" applyBorder="1" applyAlignment="1" applyProtection="1">
      <alignment horizontal="left" wrapText="1" indent="1"/>
      <protection locked="0"/>
    </xf>
    <xf numFmtId="14" fontId="0" fillId="0" borderId="8" xfId="0" applyNumberFormat="1" applyFill="1" applyBorder="1" applyAlignment="1" applyProtection="1">
      <alignment horizontal="center" shrinkToFit="1"/>
      <protection locked="0"/>
    </xf>
    <xf numFmtId="0" fontId="12" fillId="0" borderId="8" xfId="0" applyFont="1" applyFill="1" applyBorder="1" applyAlignment="1" applyProtection="1">
      <alignment horizontal="center" wrapText="1"/>
      <protection locked="0"/>
    </xf>
    <xf numFmtId="0" fontId="12" fillId="0" borderId="8" xfId="0" applyFont="1" applyFill="1" applyBorder="1" applyAlignment="1" applyProtection="1">
      <alignment horizontal="left" wrapText="1"/>
      <protection locked="0"/>
    </xf>
    <xf numFmtId="0" fontId="0" fillId="0" borderId="8" xfId="0" applyFill="1" applyBorder="1" applyAlignment="1" applyProtection="1">
      <alignment horizontal="center" wrapText="1"/>
      <protection locked="0"/>
    </xf>
    <xf numFmtId="0" fontId="0" fillId="0" borderId="8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14" fontId="0" fillId="0" borderId="35" xfId="0" applyNumberFormat="1" applyFill="1" applyBorder="1" applyAlignment="1" applyProtection="1">
      <alignment horizontal="center" shrinkToFit="1"/>
      <protection locked="0"/>
    </xf>
    <xf numFmtId="166" fontId="8" fillId="2" borderId="39" xfId="0" applyNumberFormat="1" applyFont="1" applyFill="1" applyBorder="1" applyAlignment="1">
      <alignment horizontal="center" vertical="center" shrinkToFit="1"/>
    </xf>
    <xf numFmtId="166" fontId="10" fillId="2" borderId="40" xfId="0" applyNumberFormat="1" applyFont="1" applyFill="1" applyBorder="1" applyAlignment="1">
      <alignment horizontal="center" vertical="center" shrinkToFit="1"/>
    </xf>
    <xf numFmtId="166" fontId="10" fillId="2" borderId="41" xfId="0" applyNumberFormat="1" applyFont="1" applyFill="1" applyBorder="1" applyAlignment="1">
      <alignment horizontal="center" vertical="center" shrinkToFit="1"/>
    </xf>
    <xf numFmtId="166" fontId="11" fillId="2" borderId="39" xfId="0" applyNumberFormat="1" applyFont="1" applyFill="1" applyBorder="1" applyAlignment="1">
      <alignment horizontal="center" vertical="center" shrinkToFit="1"/>
    </xf>
    <xf numFmtId="0" fontId="23" fillId="0" borderId="13" xfId="0" applyFont="1" applyBorder="1" applyAlignment="1" applyProtection="1">
      <alignment vertical="center" shrinkToFit="1"/>
      <protection locked="0"/>
    </xf>
    <xf numFmtId="0" fontId="23" fillId="0" borderId="12" xfId="0" applyFont="1" applyBorder="1" applyAlignment="1" applyProtection="1">
      <alignment horizontal="center" shrinkToFit="1"/>
      <protection locked="0"/>
    </xf>
    <xf numFmtId="166" fontId="0" fillId="0" borderId="7" xfId="0" applyNumberFormat="1" applyBorder="1" applyAlignment="1" applyProtection="1">
      <alignment horizontal="center" shrinkToFit="1"/>
      <protection locked="0"/>
    </xf>
    <xf numFmtId="166" fontId="0" fillId="2" borderId="1" xfId="0" applyNumberFormat="1" applyFill="1" applyBorder="1" applyAlignment="1">
      <alignment horizontal="center" shrinkToFit="1"/>
    </xf>
    <xf numFmtId="166" fontId="0" fillId="0" borderId="4" xfId="0" applyNumberFormat="1" applyBorder="1" applyAlignment="1" applyProtection="1">
      <alignment horizontal="center" shrinkToFit="1"/>
      <protection locked="0"/>
    </xf>
    <xf numFmtId="166" fontId="0" fillId="0" borderId="5" xfId="0" applyNumberFormat="1" applyBorder="1" applyAlignment="1" applyProtection="1">
      <alignment horizontal="center" shrinkToFit="1"/>
      <protection locked="0"/>
    </xf>
    <xf numFmtId="0" fontId="23" fillId="0" borderId="14" xfId="0" applyFont="1" applyBorder="1" applyAlignment="1" applyProtection="1">
      <alignment vertical="center" shrinkToFit="1"/>
      <protection locked="0"/>
    </xf>
    <xf numFmtId="0" fontId="23" fillId="0" borderId="2" xfId="0" applyFont="1" applyBorder="1" applyAlignment="1" applyProtection="1">
      <alignment horizontal="center" shrinkToFit="1"/>
      <protection locked="0"/>
    </xf>
    <xf numFmtId="166" fontId="0" fillId="0" borderId="42" xfId="0" applyNumberFormat="1" applyBorder="1" applyAlignment="1" applyProtection="1">
      <alignment horizontal="center" shrinkToFit="1"/>
      <protection locked="0"/>
    </xf>
    <xf numFmtId="166" fontId="0" fillId="0" borderId="14" xfId="0" applyNumberFormat="1" applyBorder="1" applyAlignment="1" applyProtection="1">
      <alignment horizontal="center" shrinkToFit="1"/>
      <protection locked="0"/>
    </xf>
    <xf numFmtId="166" fontId="0" fillId="0" borderId="2" xfId="0" applyNumberFormat="1" applyBorder="1" applyAlignment="1" applyProtection="1">
      <alignment horizontal="center" shrinkToFit="1"/>
      <protection locked="0"/>
    </xf>
    <xf numFmtId="0" fontId="23" fillId="0" borderId="14" xfId="0" applyFont="1" applyBorder="1" applyAlignment="1">
      <alignment vertical="center" shrinkToFit="1"/>
    </xf>
    <xf numFmtId="0" fontId="23" fillId="0" borderId="2" xfId="0" applyFont="1" applyBorder="1" applyAlignment="1">
      <alignment horizontal="center" shrinkToFit="1"/>
    </xf>
    <xf numFmtId="166" fontId="0" fillId="0" borderId="42" xfId="0" applyNumberFormat="1" applyBorder="1" applyAlignment="1">
      <alignment horizontal="center" shrinkToFit="1"/>
    </xf>
    <xf numFmtId="166" fontId="0" fillId="0" borderId="43" xfId="0" applyNumberFormat="1" applyBorder="1" applyAlignment="1" applyProtection="1">
      <alignment horizontal="center" shrinkToFit="1"/>
    </xf>
    <xf numFmtId="166" fontId="0" fillId="0" borderId="2" xfId="0" applyNumberFormat="1" applyBorder="1" applyAlignment="1" applyProtection="1">
      <alignment horizontal="center" shrinkToFit="1"/>
    </xf>
    <xf numFmtId="0" fontId="23" fillId="0" borderId="15" xfId="0" applyFont="1" applyBorder="1" applyAlignment="1">
      <alignment vertical="center" shrinkToFit="1"/>
    </xf>
    <xf numFmtId="0" fontId="23" fillId="0" borderId="3" xfId="0" applyFont="1" applyBorder="1" applyAlignment="1">
      <alignment horizontal="center" shrinkToFit="1"/>
    </xf>
    <xf numFmtId="166" fontId="0" fillId="0" borderId="44" xfId="0" applyNumberFormat="1" applyBorder="1" applyAlignment="1">
      <alignment horizontal="center" shrinkToFit="1"/>
    </xf>
    <xf numFmtId="166" fontId="0" fillId="0" borderId="45" xfId="0" applyNumberFormat="1" applyBorder="1" applyAlignment="1" applyProtection="1">
      <alignment horizontal="center" shrinkToFit="1"/>
    </xf>
    <xf numFmtId="166" fontId="0" fillId="0" borderId="3" xfId="0" applyNumberFormat="1" applyBorder="1" applyAlignment="1" applyProtection="1">
      <alignment horizontal="center" shrinkToFit="1"/>
    </xf>
    <xf numFmtId="166" fontId="0" fillId="0" borderId="6" xfId="0" applyNumberFormat="1" applyBorder="1" applyAlignment="1" applyProtection="1">
      <alignment horizontal="center" shrinkToFit="1"/>
      <protection locked="0"/>
    </xf>
    <xf numFmtId="0" fontId="23" fillId="0" borderId="4" xfId="0" applyFont="1" applyBorder="1" applyAlignment="1" applyProtection="1">
      <alignment vertical="center" shrinkToFit="1"/>
      <protection locked="0"/>
    </xf>
    <xf numFmtId="0" fontId="23" fillId="0" borderId="5" xfId="0" applyFont="1" applyBorder="1" applyAlignment="1" applyProtection="1">
      <alignment horizontal="center" shrinkToFit="1"/>
      <protection locked="0"/>
    </xf>
    <xf numFmtId="16" fontId="23" fillId="0" borderId="14" xfId="0" applyNumberFormat="1" applyFont="1" applyBorder="1" applyAlignment="1" applyProtection="1">
      <alignment vertical="center" shrinkToFit="1"/>
      <protection locked="0"/>
    </xf>
    <xf numFmtId="166" fontId="0" fillId="2" borderId="48" xfId="0" applyNumberFormat="1" applyFill="1" applyBorder="1" applyAlignment="1">
      <alignment horizontal="center" vertical="center" shrinkToFit="1"/>
    </xf>
    <xf numFmtId="166" fontId="0" fillId="0" borderId="49" xfId="0" applyNumberFormat="1" applyBorder="1" applyAlignment="1">
      <alignment horizontal="center" vertical="center" shrinkToFit="1"/>
    </xf>
    <xf numFmtId="166" fontId="18" fillId="2" borderId="39" xfId="0" applyNumberFormat="1" applyFont="1" applyFill="1" applyBorder="1" applyAlignment="1">
      <alignment horizontal="center" vertical="center" shrinkToFit="1"/>
    </xf>
    <xf numFmtId="166" fontId="18" fillId="2" borderId="40" xfId="0" applyNumberFormat="1" applyFont="1" applyFill="1" applyBorder="1" applyAlignment="1">
      <alignment horizontal="center" vertical="center" shrinkToFit="1"/>
    </xf>
    <xf numFmtId="166" fontId="18" fillId="2" borderId="51" xfId="0" applyNumberFormat="1" applyFont="1" applyFill="1" applyBorder="1" applyAlignment="1">
      <alignment horizontal="center" vertical="center" shrinkToFit="1"/>
    </xf>
    <xf numFmtId="166" fontId="12" fillId="3" borderId="0" xfId="0" applyNumberFormat="1" applyFont="1" applyFill="1" applyBorder="1" applyAlignment="1">
      <alignment horizontal="center" shrinkToFit="1"/>
    </xf>
    <xf numFmtId="166" fontId="38" fillId="3" borderId="0" xfId="0" applyNumberFormat="1" applyFont="1" applyFill="1" applyBorder="1" applyAlignment="1">
      <alignment horizontal="center" vertical="center" shrinkToFit="1"/>
    </xf>
    <xf numFmtId="4" fontId="0" fillId="0" borderId="16" xfId="0" applyNumberFormat="1" applyFill="1" applyBorder="1" applyAlignment="1" applyProtection="1">
      <alignment horizontal="center" shrinkToFit="1"/>
      <protection locked="0"/>
    </xf>
    <xf numFmtId="166" fontId="40" fillId="3" borderId="0" xfId="0" applyNumberFormat="1" applyFont="1" applyFill="1" applyBorder="1" applyAlignment="1">
      <alignment horizontal="center" vertical="center" shrinkToFit="1"/>
    </xf>
    <xf numFmtId="166" fontId="7" fillId="3" borderId="0" xfId="0" applyNumberFormat="1" applyFont="1" applyFill="1" applyBorder="1" applyAlignment="1">
      <alignment horizontal="center" vertical="center"/>
    </xf>
    <xf numFmtId="4" fontId="0" fillId="3" borderId="53" xfId="0" applyNumberFormat="1" applyFill="1" applyBorder="1" applyAlignment="1">
      <alignment horizontal="center" vertical="center" shrinkToFit="1"/>
    </xf>
    <xf numFmtId="4" fontId="0" fillId="3" borderId="54" xfId="0" applyNumberFormat="1" applyFill="1" applyBorder="1" applyAlignment="1">
      <alignment horizontal="center" vertical="center" shrinkToFit="1"/>
    </xf>
    <xf numFmtId="4" fontId="0" fillId="3" borderId="19" xfId="0" applyNumberFormat="1" applyFill="1" applyBorder="1" applyAlignment="1">
      <alignment horizontal="center" vertical="center" shrinkToFit="1"/>
    </xf>
    <xf numFmtId="4" fontId="0" fillId="3" borderId="55" xfId="0" applyNumberFormat="1" applyFill="1" applyBorder="1" applyAlignment="1">
      <alignment horizontal="center" vertical="center" shrinkToFit="1"/>
    </xf>
    <xf numFmtId="4" fontId="37" fillId="3" borderId="56" xfId="0" applyNumberFormat="1" applyFont="1" applyFill="1" applyBorder="1" applyAlignment="1">
      <alignment horizontal="center" vertical="center" shrinkToFit="1"/>
    </xf>
    <xf numFmtId="4" fontId="37" fillId="3" borderId="26" xfId="0" applyNumberFormat="1" applyFont="1" applyFill="1" applyBorder="1" applyAlignment="1">
      <alignment horizontal="center" vertical="center" shrinkToFit="1"/>
    </xf>
    <xf numFmtId="4" fontId="37" fillId="3" borderId="16" xfId="0" applyNumberFormat="1" applyFont="1" applyFill="1" applyBorder="1" applyAlignment="1">
      <alignment horizontal="center" vertical="center" shrinkToFit="1"/>
    </xf>
    <xf numFmtId="4" fontId="37" fillId="3" borderId="35" xfId="0" applyNumberFormat="1" applyFont="1" applyFill="1" applyBorder="1" applyAlignment="1">
      <alignment horizontal="center" vertical="center" shrinkToFit="1"/>
    </xf>
    <xf numFmtId="4" fontId="37" fillId="3" borderId="57" xfId="0" applyNumberFormat="1" applyFont="1" applyFill="1" applyBorder="1" applyAlignment="1">
      <alignment horizontal="center" vertical="center" shrinkToFit="1"/>
    </xf>
    <xf numFmtId="4" fontId="37" fillId="3" borderId="59" xfId="0" applyNumberFormat="1" applyFont="1" applyFill="1" applyBorder="1" applyAlignment="1">
      <alignment horizontal="center" vertical="center" shrinkToFit="1"/>
    </xf>
    <xf numFmtId="4" fontId="37" fillId="3" borderId="60" xfId="0" applyNumberFormat="1" applyFont="1" applyFill="1" applyBorder="1" applyAlignment="1">
      <alignment horizontal="center" vertical="center" shrinkToFit="1"/>
    </xf>
    <xf numFmtId="166" fontId="0" fillId="3" borderId="61" xfId="0" applyNumberFormat="1" applyFill="1" applyBorder="1" applyAlignment="1">
      <alignment vertical="center" shrinkToFit="1"/>
    </xf>
    <xf numFmtId="2" fontId="24" fillId="0" borderId="40" xfId="0" applyNumberFormat="1" applyFont="1" applyFill="1" applyBorder="1" applyAlignment="1" applyProtection="1">
      <alignment horizontal="center" vertical="center" shrinkToFit="1"/>
      <protection locked="0"/>
    </xf>
    <xf numFmtId="10" fontId="0" fillId="0" borderId="63" xfId="3" applyNumberFormat="1" applyFont="1" applyBorder="1" applyAlignment="1">
      <alignment horizontal="center" vertical="center" shrinkToFit="1"/>
    </xf>
    <xf numFmtId="0" fontId="27" fillId="3" borderId="0" xfId="0" applyFont="1" applyFill="1"/>
    <xf numFmtId="0" fontId="7" fillId="3" borderId="0" xfId="0" applyFont="1" applyFill="1" applyAlignment="1">
      <alignment horizontal="right" wrapText="1" shrinkToFit="1"/>
    </xf>
    <xf numFmtId="14" fontId="27" fillId="0" borderId="0" xfId="0" applyNumberFormat="1" applyFont="1" applyProtection="1"/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shrinkToFit="1"/>
    </xf>
    <xf numFmtId="0" fontId="4" fillId="0" borderId="0" xfId="0" applyFont="1" applyBorder="1" applyAlignment="1" applyProtection="1">
      <alignment shrinkToFit="1"/>
    </xf>
    <xf numFmtId="0" fontId="0" fillId="0" borderId="0" xfId="0" applyAlignment="1" applyProtection="1"/>
    <xf numFmtId="0" fontId="28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/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29" fillId="3" borderId="0" xfId="0" applyFont="1" applyFill="1" applyBorder="1" applyAlignment="1" applyProtection="1"/>
    <xf numFmtId="0" fontId="27" fillId="3" borderId="0" xfId="0" applyFont="1" applyFill="1" applyBorder="1" applyProtection="1"/>
    <xf numFmtId="0" fontId="0" fillId="3" borderId="0" xfId="0" applyFill="1" applyBorder="1" applyProtection="1"/>
    <xf numFmtId="0" fontId="0" fillId="3" borderId="0" xfId="0" applyFill="1" applyAlignment="1" applyProtection="1">
      <alignment wrapText="1"/>
    </xf>
    <xf numFmtId="0" fontId="27" fillId="3" borderId="0" xfId="0" applyFont="1" applyFill="1" applyProtection="1"/>
    <xf numFmtId="14" fontId="0" fillId="3" borderId="0" xfId="0" applyNumberFormat="1" applyFill="1" applyProtection="1"/>
    <xf numFmtId="0" fontId="29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14" fontId="12" fillId="3" borderId="0" xfId="0" applyNumberFormat="1" applyFont="1" applyFill="1" applyBorder="1" applyAlignment="1" applyProtection="1">
      <alignment horizontal="center" vertical="center"/>
    </xf>
    <xf numFmtId="4" fontId="27" fillId="0" borderId="8" xfId="0" applyNumberFormat="1" applyFont="1" applyFill="1" applyBorder="1" applyAlignment="1" applyProtection="1">
      <alignment horizontal="center" shrinkToFit="1"/>
      <protection locked="0"/>
    </xf>
    <xf numFmtId="0" fontId="0" fillId="3" borderId="69" xfId="0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29" fillId="0" borderId="0" xfId="0" applyFont="1"/>
    <xf numFmtId="0" fontId="3" fillId="3" borderId="24" xfId="0" applyFont="1" applyFill="1" applyBorder="1" applyAlignment="1">
      <alignment horizontal="left" vertical="center" indent="1"/>
    </xf>
    <xf numFmtId="0" fontId="3" fillId="3" borderId="33" xfId="0" applyFont="1" applyFill="1" applyBorder="1" applyAlignment="1">
      <alignment vertical="center"/>
    </xf>
    <xf numFmtId="4" fontId="3" fillId="3" borderId="32" xfId="0" applyNumberFormat="1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0" fontId="27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38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41" fillId="0" borderId="0" xfId="1" applyFont="1" applyFill="1" applyAlignment="1" applyProtection="1">
      <alignment vertical="top" wrapText="1"/>
    </xf>
    <xf numFmtId="0" fontId="0" fillId="0" borderId="0" xfId="0" applyFill="1" applyAlignment="1">
      <alignment vertical="top" wrapText="1"/>
    </xf>
    <xf numFmtId="10" fontId="31" fillId="3" borderId="68" xfId="3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shrinkToFit="1"/>
      <protection locked="0"/>
    </xf>
    <xf numFmtId="10" fontId="31" fillId="3" borderId="70" xfId="3" applyNumberFormat="1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indent="1"/>
    </xf>
    <xf numFmtId="0" fontId="7" fillId="3" borderId="0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16" fontId="23" fillId="0" borderId="13" xfId="0" applyNumberFormat="1" applyFont="1" applyBorder="1" applyAlignment="1" applyProtection="1">
      <alignment vertical="center" shrinkToFit="1"/>
      <protection locked="0"/>
    </xf>
    <xf numFmtId="166" fontId="0" fillId="0" borderId="43" xfId="0" applyNumberFormat="1" applyBorder="1" applyAlignment="1" applyProtection="1">
      <alignment horizontal="center" shrinkToFit="1"/>
      <protection locked="0"/>
    </xf>
    <xf numFmtId="0" fontId="2" fillId="0" borderId="0" xfId="0" applyFont="1" applyAlignment="1">
      <alignment vertical="center"/>
    </xf>
    <xf numFmtId="4" fontId="2" fillId="0" borderId="8" xfId="0" applyNumberFormat="1" applyFont="1" applyFill="1" applyBorder="1" applyAlignment="1" applyProtection="1">
      <alignment horizontal="center" shrinkToFit="1"/>
      <protection locked="0"/>
    </xf>
    <xf numFmtId="0" fontId="29" fillId="3" borderId="0" xfId="0" applyFont="1" applyFill="1" applyAlignment="1" applyProtection="1">
      <alignment horizontal="left"/>
    </xf>
    <xf numFmtId="0" fontId="0" fillId="3" borderId="17" xfId="0" applyFill="1" applyBorder="1" applyAlignment="1">
      <alignment horizontal="left" indent="1"/>
    </xf>
    <xf numFmtId="4" fontId="0" fillId="0" borderId="66" xfId="0" applyNumberFormat="1" applyFill="1" applyBorder="1" applyAlignment="1" applyProtection="1">
      <alignment horizontal="center" shrinkToFit="1"/>
      <protection locked="0"/>
    </xf>
    <xf numFmtId="0" fontId="0" fillId="0" borderId="66" xfId="0" applyFill="1" applyBorder="1" applyAlignment="1" applyProtection="1">
      <alignment horizontal="center" shrinkToFit="1"/>
      <protection locked="0"/>
    </xf>
    <xf numFmtId="0" fontId="0" fillId="0" borderId="66" xfId="0" applyFill="1" applyBorder="1" applyAlignment="1" applyProtection="1">
      <alignment horizontal="center" wrapText="1"/>
      <protection locked="0"/>
    </xf>
    <xf numFmtId="0" fontId="0" fillId="0" borderId="66" xfId="0" applyFill="1" applyBorder="1" applyAlignment="1" applyProtection="1">
      <alignment horizontal="left" wrapText="1"/>
      <protection locked="0"/>
    </xf>
    <xf numFmtId="14" fontId="0" fillId="0" borderId="67" xfId="0" applyNumberFormat="1" applyFill="1" applyBorder="1" applyAlignment="1" applyProtection="1">
      <alignment horizontal="center" shrinkToFit="1"/>
      <protection locked="0"/>
    </xf>
    <xf numFmtId="4" fontId="0" fillId="3" borderId="34" xfId="0" applyNumberFormat="1" applyFill="1" applyBorder="1" applyAlignment="1">
      <alignment horizontal="center" vertical="center" shrinkToFit="1"/>
    </xf>
    <xf numFmtId="4" fontId="0" fillId="3" borderId="91" xfId="0" applyNumberFormat="1" applyFill="1" applyBorder="1" applyAlignment="1">
      <alignment horizontal="center" vertical="center" shrinkToFit="1"/>
    </xf>
    <xf numFmtId="4" fontId="0" fillId="3" borderId="92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vertical="top" wrapText="1"/>
    </xf>
    <xf numFmtId="165" fontId="0" fillId="3" borderId="58" xfId="0" applyNumberFormat="1" applyFill="1" applyBorder="1" applyAlignment="1">
      <alignment horizontal="center" vertical="center" shrinkToFit="1"/>
    </xf>
    <xf numFmtId="166" fontId="0" fillId="3" borderId="60" xfId="0" applyNumberFormat="1" applyFill="1" applyBorder="1" applyAlignment="1">
      <alignment horizontal="center" vertical="center" shrinkToFit="1"/>
    </xf>
    <xf numFmtId="165" fontId="0" fillId="3" borderId="71" xfId="0" applyNumberFormat="1" applyFill="1" applyBorder="1" applyAlignment="1">
      <alignment horizontal="center" vertical="center" shrinkToFit="1"/>
    </xf>
    <xf numFmtId="165" fontId="0" fillId="3" borderId="72" xfId="0" applyNumberForma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left" vertical="center" indent="1"/>
    </xf>
    <xf numFmtId="0" fontId="12" fillId="3" borderId="93" xfId="0" applyFont="1" applyFill="1" applyBorder="1" applyAlignment="1">
      <alignment vertical="center"/>
    </xf>
    <xf numFmtId="4" fontId="0" fillId="3" borderId="57" xfId="0" applyNumberFormat="1" applyFill="1" applyBorder="1" applyAlignment="1">
      <alignment vertical="center" shrinkToFit="1"/>
    </xf>
    <xf numFmtId="4" fontId="0" fillId="3" borderId="58" xfId="0" applyNumberFormat="1" applyFill="1" applyBorder="1" applyAlignment="1">
      <alignment horizontal="center" vertical="center" shrinkToFit="1"/>
    </xf>
    <xf numFmtId="4" fontId="0" fillId="3" borderId="59" xfId="0" applyNumberFormat="1" applyFill="1" applyBorder="1" applyAlignment="1">
      <alignment horizontal="center" vertical="center" shrinkToFit="1"/>
    </xf>
    <xf numFmtId="4" fontId="3" fillId="3" borderId="94" xfId="0" applyNumberFormat="1" applyFont="1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166" fontId="0" fillId="3" borderId="0" xfId="0" applyNumberFormat="1" applyFill="1" applyBorder="1" applyAlignment="1">
      <alignment vertical="center" shrinkToFit="1"/>
    </xf>
    <xf numFmtId="9" fontId="31" fillId="3" borderId="70" xfId="3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shrinkToFit="1"/>
    </xf>
    <xf numFmtId="10" fontId="2" fillId="3" borderId="68" xfId="3" applyNumberFormat="1" applyFont="1" applyFill="1" applyBorder="1" applyAlignment="1">
      <alignment horizontal="center" vertical="center" wrapText="1"/>
    </xf>
    <xf numFmtId="0" fontId="0" fillId="3" borderId="95" xfId="0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166" fontId="0" fillId="3" borderId="73" xfId="0" applyNumberFormat="1" applyFill="1" applyBorder="1" applyAlignment="1">
      <alignment horizontal="center" shrinkToFit="1"/>
    </xf>
    <xf numFmtId="0" fontId="20" fillId="3" borderId="0" xfId="0" applyFont="1" applyFill="1" applyBorder="1" applyAlignment="1">
      <alignment horizontal="right" vertical="center" indent="1" shrinkToFit="1"/>
    </xf>
    <xf numFmtId="0" fontId="16" fillId="3" borderId="0" xfId="0" applyFont="1" applyFill="1" applyBorder="1" applyAlignment="1">
      <alignment vertical="center" wrapText="1"/>
    </xf>
    <xf numFmtId="14" fontId="0" fillId="3" borderId="0" xfId="0" applyNumberFormat="1" applyFill="1" applyAlignment="1">
      <alignment vertical="top"/>
    </xf>
    <xf numFmtId="14" fontId="2" fillId="3" borderId="0" xfId="0" applyNumberFormat="1" applyFont="1" applyFill="1" applyAlignment="1">
      <alignment horizontal="right" wrapText="1" shrinkToFit="1"/>
    </xf>
    <xf numFmtId="14" fontId="2" fillId="3" borderId="0" xfId="0" applyNumberFormat="1" applyFont="1" applyFill="1" applyAlignment="1">
      <alignment horizontal="right"/>
    </xf>
    <xf numFmtId="14" fontId="2" fillId="3" borderId="0" xfId="0" applyNumberFormat="1" applyFont="1" applyFill="1" applyAlignment="1">
      <alignment horizontal="right" vertical="top"/>
    </xf>
    <xf numFmtId="0" fontId="20" fillId="3" borderId="0" xfId="0" applyFont="1" applyFill="1" applyBorder="1" applyAlignment="1">
      <alignment horizontal="right" vertical="center" indent="1" shrinkToFit="1"/>
    </xf>
    <xf numFmtId="0" fontId="12" fillId="0" borderId="16" xfId="0" applyFont="1" applyFill="1" applyBorder="1" applyAlignment="1" applyProtection="1">
      <alignment horizontal="center" shrinkToFit="1"/>
      <protection locked="0"/>
    </xf>
    <xf numFmtId="14" fontId="0" fillId="0" borderId="16" xfId="0" applyNumberFormat="1" applyFill="1" applyBorder="1" applyAlignment="1" applyProtection="1">
      <alignment horizontal="center" shrinkToFit="1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left" wrapText="1" indent="1"/>
      <protection locked="0"/>
    </xf>
    <xf numFmtId="10" fontId="2" fillId="3" borderId="0" xfId="3" applyNumberFormat="1" applyFont="1" applyFill="1" applyBorder="1" applyAlignment="1">
      <alignment horizontal="center" vertical="center" wrapText="1"/>
    </xf>
    <xf numFmtId="168" fontId="31" fillId="3" borderId="2" xfId="7" applyNumberFormat="1" applyFont="1" applyFill="1" applyBorder="1" applyAlignment="1">
      <alignment horizontal="center" vertical="center" wrapText="1"/>
    </xf>
    <xf numFmtId="168" fontId="2" fillId="0" borderId="2" xfId="7" applyNumberFormat="1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>
      <alignment horizontal="right" vertical="center" indent="1" shrinkToFit="1"/>
    </xf>
    <xf numFmtId="166" fontId="0" fillId="3" borderId="73" xfId="0" applyNumberFormat="1" applyFill="1" applyBorder="1" applyAlignment="1">
      <alignment horizontal="center" shrinkToFit="1"/>
    </xf>
    <xf numFmtId="166" fontId="0" fillId="3" borderId="5" xfId="0" applyNumberFormat="1" applyFill="1" applyBorder="1" applyAlignment="1">
      <alignment horizontal="center" shrinkToFit="1"/>
    </xf>
    <xf numFmtId="166" fontId="0" fillId="3" borderId="73" xfId="0" applyNumberFormat="1" applyFill="1" applyBorder="1" applyAlignment="1">
      <alignment horizontal="center" shrinkToFit="1"/>
    </xf>
    <xf numFmtId="0" fontId="44" fillId="0" borderId="0" xfId="0" applyFont="1" applyFill="1" applyAlignment="1">
      <alignment horizontal="left" indent="1"/>
    </xf>
    <xf numFmtId="0" fontId="2" fillId="0" borderId="0" xfId="0" applyFont="1" applyFill="1"/>
    <xf numFmtId="0" fontId="2" fillId="0" borderId="8" xfId="0" applyFont="1" applyFill="1" applyBorder="1" applyAlignment="1" applyProtection="1">
      <alignment horizontal="left" wrapText="1" indent="1"/>
      <protection locked="0"/>
    </xf>
    <xf numFmtId="166" fontId="0" fillId="3" borderId="105" xfId="0" applyNumberFormat="1" applyFill="1" applyBorder="1" applyAlignment="1">
      <alignment horizontal="center" shrinkToFit="1"/>
    </xf>
    <xf numFmtId="0" fontId="27" fillId="3" borderId="0" xfId="0" applyFont="1" applyFill="1" applyProtection="1">
      <protection locked="0"/>
    </xf>
    <xf numFmtId="14" fontId="2" fillId="0" borderId="0" xfId="0" applyNumberFormat="1" applyFont="1" applyFill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2" fillId="0" borderId="33" xfId="0" applyFont="1" applyFill="1" applyBorder="1" applyAlignment="1" applyProtection="1">
      <alignment vertical="center"/>
      <protection locked="0"/>
    </xf>
    <xf numFmtId="4" fontId="37" fillId="0" borderId="58" xfId="0" applyNumberFormat="1" applyFont="1" applyFill="1" applyBorder="1" applyAlignment="1" applyProtection="1">
      <alignment horizontal="center" vertical="center" shrinkToFit="1"/>
      <protection locked="0"/>
    </xf>
    <xf numFmtId="164" fontId="39" fillId="3" borderId="0" xfId="0" applyNumberFormat="1" applyFont="1" applyFill="1" applyBorder="1" applyAlignment="1" applyProtection="1">
      <alignment horizontal="left" vertical="center" indent="1"/>
      <protection locked="0"/>
    </xf>
    <xf numFmtId="4" fontId="38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8" xfId="0" applyFont="1" applyFill="1" applyBorder="1" applyAlignment="1" applyProtection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4" fontId="3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1" xfId="0" applyFont="1" applyFill="1" applyBorder="1" applyAlignment="1" applyProtection="1">
      <alignment horizontal="left" vertical="center" wrapText="1"/>
      <protection locked="0"/>
    </xf>
    <xf numFmtId="4" fontId="38" fillId="3" borderId="18" xfId="0" applyNumberFormat="1" applyFont="1" applyFill="1" applyBorder="1" applyAlignment="1" applyProtection="1">
      <alignment horizontal="center" vertical="center" shrinkToFit="1"/>
    </xf>
    <xf numFmtId="4" fontId="20" fillId="3" borderId="52" xfId="0" applyNumberFormat="1" applyFont="1" applyFill="1" applyBorder="1" applyAlignment="1" applyProtection="1">
      <alignment horizontal="center" vertical="center" shrinkToFit="1"/>
    </xf>
    <xf numFmtId="0" fontId="12" fillId="3" borderId="27" xfId="0" applyFont="1" applyFill="1" applyBorder="1" applyAlignment="1" applyProtection="1">
      <alignment horizontal="center" vertical="center"/>
    </xf>
    <xf numFmtId="0" fontId="12" fillId="3" borderId="28" xfId="0" applyFont="1" applyFill="1" applyBorder="1" applyAlignment="1" applyProtection="1">
      <alignment horizontal="center" vertical="center"/>
    </xf>
    <xf numFmtId="0" fontId="12" fillId="3" borderId="29" xfId="0" applyFont="1" applyFill="1" applyBorder="1" applyAlignment="1" applyProtection="1">
      <alignment horizontal="center" vertical="center"/>
    </xf>
    <xf numFmtId="4" fontId="20" fillId="3" borderId="18" xfId="0" applyNumberFormat="1" applyFont="1" applyFill="1" applyBorder="1" applyAlignment="1" applyProtection="1">
      <alignment horizontal="center" vertical="center" shrinkToFit="1"/>
    </xf>
    <xf numFmtId="0" fontId="12" fillId="3" borderId="3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31" xfId="0" applyFont="1" applyFill="1" applyBorder="1" applyAlignment="1" applyProtection="1">
      <alignment horizontal="center" vertical="center"/>
    </xf>
    <xf numFmtId="0" fontId="12" fillId="3" borderId="32" xfId="0" applyFont="1" applyFill="1" applyBorder="1" applyAlignment="1" applyProtection="1">
      <alignment horizontal="center" vertical="center"/>
    </xf>
    <xf numFmtId="0" fontId="12" fillId="3" borderId="33" xfId="0" applyFont="1" applyFill="1" applyBorder="1" applyAlignment="1" applyProtection="1">
      <alignment horizontal="center" vertical="center"/>
    </xf>
    <xf numFmtId="0" fontId="12" fillId="3" borderId="34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 wrapText="1"/>
    </xf>
    <xf numFmtId="0" fontId="12" fillId="3" borderId="72" xfId="0" applyFont="1" applyFill="1" applyBorder="1" applyAlignment="1">
      <alignment horizontal="center" vertical="center" wrapText="1"/>
    </xf>
    <xf numFmtId="0" fontId="16" fillId="3" borderId="67" xfId="0" applyFont="1" applyFill="1" applyBorder="1" applyAlignment="1">
      <alignment horizontal="center" vertical="center" wrapText="1"/>
    </xf>
    <xf numFmtId="0" fontId="20" fillId="3" borderId="74" xfId="0" applyFont="1" applyFill="1" applyBorder="1" applyAlignment="1">
      <alignment horizontal="center" vertical="center" wrapText="1"/>
    </xf>
    <xf numFmtId="0" fontId="12" fillId="3" borderId="75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0" fillId="3" borderId="72" xfId="0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wrapText="1" indent="1"/>
    </xf>
    <xf numFmtId="0" fontId="20" fillId="3" borderId="0" xfId="0" applyFont="1" applyFill="1" applyBorder="1" applyAlignment="1">
      <alignment horizontal="left" wrapText="1" indent="1"/>
    </xf>
    <xf numFmtId="4" fontId="0" fillId="3" borderId="66" xfId="0" applyNumberFormat="1" applyFill="1" applyBorder="1" applyAlignment="1" applyProtection="1">
      <alignment horizontal="center" vertical="center" shrinkToFit="1"/>
    </xf>
    <xf numFmtId="4" fontId="0" fillId="3" borderId="52" xfId="0" applyNumberFormat="1" applyFill="1" applyBorder="1" applyAlignment="1" applyProtection="1">
      <alignment horizontal="center" vertical="center" shrinkToFit="1"/>
    </xf>
    <xf numFmtId="4" fontId="0" fillId="3" borderId="72" xfId="0" applyNumberFormat="1" applyFill="1" applyBorder="1" applyAlignment="1" applyProtection="1">
      <alignment horizontal="center" vertical="center" shrinkToFit="1"/>
    </xf>
    <xf numFmtId="0" fontId="12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166" fontId="12" fillId="3" borderId="36" xfId="0" applyNumberFormat="1" applyFont="1" applyFill="1" applyBorder="1" applyAlignment="1">
      <alignment horizontal="center" vertical="center" wrapText="1"/>
    </xf>
    <xf numFmtId="166" fontId="12" fillId="3" borderId="37" xfId="0" applyNumberFormat="1" applyFont="1" applyFill="1" applyBorder="1" applyAlignment="1">
      <alignment horizontal="center" vertical="center" wrapText="1"/>
    </xf>
    <xf numFmtId="166" fontId="0" fillId="3" borderId="5" xfId="0" applyNumberForma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left" vertical="top" wrapText="1" indent="1"/>
    </xf>
    <xf numFmtId="0" fontId="0" fillId="3" borderId="17" xfId="0" applyFill="1" applyBorder="1" applyAlignment="1">
      <alignment horizontal="left" vertical="top" wrapText="1" indent="1"/>
    </xf>
    <xf numFmtId="0" fontId="0" fillId="3" borderId="17" xfId="0" applyFill="1" applyBorder="1" applyAlignment="1">
      <alignment horizontal="left" indent="1"/>
    </xf>
    <xf numFmtId="0" fontId="0" fillId="3" borderId="71" xfId="0" applyFill="1" applyBorder="1" applyAlignment="1">
      <alignment horizontal="left" indent="1"/>
    </xf>
    <xf numFmtId="4" fontId="20" fillId="3" borderId="52" xfId="0" applyNumberFormat="1" applyFont="1" applyFill="1" applyBorder="1" applyAlignment="1" applyProtection="1">
      <alignment horizontal="center" vertical="center" shrinkToFit="1"/>
    </xf>
    <xf numFmtId="4" fontId="20" fillId="3" borderId="18" xfId="0" applyNumberFormat="1" applyFont="1" applyFill="1" applyBorder="1" applyAlignment="1" applyProtection="1">
      <alignment horizontal="center" vertical="center" shrinkToFit="1"/>
    </xf>
    <xf numFmtId="0" fontId="12" fillId="3" borderId="76" xfId="0" applyFont="1" applyFill="1" applyBorder="1" applyAlignment="1">
      <alignment horizontal="left" vertical="center" wrapText="1" indent="1"/>
    </xf>
    <xf numFmtId="0" fontId="12" fillId="3" borderId="17" xfId="0" applyFont="1" applyFill="1" applyBorder="1" applyAlignment="1">
      <alignment horizontal="left" vertical="center" wrapText="1" indent="1"/>
    </xf>
    <xf numFmtId="0" fontId="0" fillId="3" borderId="71" xfId="0" applyFill="1" applyBorder="1" applyAlignment="1">
      <alignment horizontal="left" vertical="center" wrapText="1" indent="1"/>
    </xf>
    <xf numFmtId="166" fontId="0" fillId="3" borderId="73" xfId="0" applyNumberFormat="1" applyFill="1" applyBorder="1" applyAlignment="1">
      <alignment horizontal="center" shrinkToFit="1"/>
    </xf>
    <xf numFmtId="166" fontId="0" fillId="3" borderId="37" xfId="0" applyNumberFormat="1" applyFill="1" applyBorder="1" applyAlignment="1">
      <alignment horizontal="center" shrinkToFit="1"/>
    </xf>
    <xf numFmtId="166" fontId="0" fillId="3" borderId="5" xfId="0" applyNumberFormat="1" applyFill="1" applyBorder="1" applyAlignment="1">
      <alignment horizontal="center" shrinkToFit="1"/>
    </xf>
    <xf numFmtId="0" fontId="12" fillId="3" borderId="27" xfId="0" applyFont="1" applyFill="1" applyBorder="1" applyAlignment="1" applyProtection="1">
      <alignment horizontal="center" vertical="center"/>
    </xf>
    <xf numFmtId="0" fontId="12" fillId="3" borderId="28" xfId="0" applyFont="1" applyFill="1" applyBorder="1" applyAlignment="1" applyProtection="1">
      <alignment horizontal="center" vertical="center"/>
    </xf>
    <xf numFmtId="0" fontId="12" fillId="3" borderId="29" xfId="0" applyFont="1" applyFill="1" applyBorder="1" applyAlignment="1" applyProtection="1">
      <alignment horizontal="center" vertical="center"/>
    </xf>
    <xf numFmtId="0" fontId="12" fillId="3" borderId="3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31" xfId="0" applyFont="1" applyFill="1" applyBorder="1" applyAlignment="1" applyProtection="1">
      <alignment horizontal="center" vertical="center"/>
    </xf>
    <xf numFmtId="0" fontId="12" fillId="3" borderId="32" xfId="0" applyFont="1" applyFill="1" applyBorder="1" applyAlignment="1" applyProtection="1">
      <alignment horizontal="center" vertical="center"/>
    </xf>
    <xf numFmtId="0" fontId="12" fillId="3" borderId="33" xfId="0" applyFont="1" applyFill="1" applyBorder="1" applyAlignment="1" applyProtection="1">
      <alignment horizontal="center" vertical="center"/>
    </xf>
    <xf numFmtId="0" fontId="12" fillId="3" borderId="34" xfId="0" applyFont="1" applyFill="1" applyBorder="1" applyAlignment="1" applyProtection="1">
      <alignment horizontal="center" vertical="center"/>
    </xf>
    <xf numFmtId="166" fontId="38" fillId="3" borderId="36" xfId="0" applyNumberFormat="1" applyFont="1" applyFill="1" applyBorder="1" applyAlignment="1" applyProtection="1">
      <alignment horizontal="center" vertical="center" shrinkToFit="1"/>
    </xf>
    <xf numFmtId="166" fontId="38" fillId="3" borderId="37" xfId="0" applyNumberFormat="1" applyFont="1" applyFill="1" applyBorder="1" applyAlignment="1" applyProtection="1">
      <alignment horizontal="center" vertical="center" shrinkToFit="1"/>
    </xf>
    <xf numFmtId="166" fontId="38" fillId="3" borderId="38" xfId="0" applyNumberFormat="1" applyFont="1" applyFill="1" applyBorder="1" applyAlignment="1" applyProtection="1">
      <alignment horizontal="center" vertical="center" shrinkToFit="1"/>
    </xf>
    <xf numFmtId="0" fontId="7" fillId="3" borderId="76" xfId="0" applyFont="1" applyFill="1" applyBorder="1" applyAlignment="1">
      <alignment horizontal="left" vertical="top" wrapText="1"/>
    </xf>
    <xf numFmtId="0" fontId="7" fillId="3" borderId="17" xfId="0" applyFont="1" applyFill="1" applyBorder="1" applyAlignment="1">
      <alignment horizontal="left" vertical="top" wrapText="1"/>
    </xf>
    <xf numFmtId="0" fontId="7" fillId="3" borderId="71" xfId="0" applyFont="1" applyFill="1" applyBorder="1" applyAlignment="1">
      <alignment horizontal="left" vertical="top" wrapText="1"/>
    </xf>
    <xf numFmtId="0" fontId="12" fillId="3" borderId="27" xfId="0" applyFont="1" applyFill="1" applyBorder="1" applyAlignment="1" applyProtection="1">
      <alignment horizontal="left" vertical="center" wrapText="1"/>
    </xf>
    <xf numFmtId="0" fontId="12" fillId="3" borderId="28" xfId="0" applyFont="1" applyFill="1" applyBorder="1" applyAlignment="1" applyProtection="1">
      <alignment horizontal="left" vertical="center" wrapText="1"/>
    </xf>
    <xf numFmtId="0" fontId="12" fillId="3" borderId="29" xfId="0" applyFont="1" applyFill="1" applyBorder="1" applyAlignment="1" applyProtection="1">
      <alignment horizontal="left" vertical="center" wrapText="1"/>
    </xf>
    <xf numFmtId="0" fontId="12" fillId="3" borderId="30" xfId="0" applyFont="1" applyFill="1" applyBorder="1" applyAlignment="1" applyProtection="1">
      <alignment horizontal="left" vertical="center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12" fillId="3" borderId="31" xfId="0" applyFont="1" applyFill="1" applyBorder="1" applyAlignment="1" applyProtection="1">
      <alignment horizontal="left" vertical="center" wrapText="1"/>
    </xf>
    <xf numFmtId="0" fontId="12" fillId="3" borderId="32" xfId="0" applyFont="1" applyFill="1" applyBorder="1" applyAlignment="1" applyProtection="1">
      <alignment horizontal="left" vertical="center" wrapText="1"/>
    </xf>
    <xf numFmtId="0" fontId="12" fillId="3" borderId="33" xfId="0" applyFont="1" applyFill="1" applyBorder="1" applyAlignment="1" applyProtection="1">
      <alignment horizontal="left" vertical="center" wrapText="1"/>
    </xf>
    <xf numFmtId="0" fontId="12" fillId="3" borderId="34" xfId="0" applyFont="1" applyFill="1" applyBorder="1" applyAlignment="1" applyProtection="1">
      <alignment horizontal="left" vertical="center" wrapText="1"/>
    </xf>
    <xf numFmtId="4" fontId="20" fillId="3" borderId="75" xfId="0" applyNumberFormat="1" applyFont="1" applyFill="1" applyBorder="1" applyAlignment="1" applyProtection="1">
      <alignment horizontal="center" vertical="center" shrinkToFit="1"/>
    </xf>
    <xf numFmtId="0" fontId="12" fillId="0" borderId="62" xfId="0" applyFont="1" applyFill="1" applyBorder="1" applyAlignment="1" applyProtection="1">
      <alignment horizontal="left"/>
      <protection locked="0"/>
    </xf>
    <xf numFmtId="0" fontId="12" fillId="0" borderId="22" xfId="0" applyFont="1" applyFill="1" applyBorder="1" applyAlignment="1" applyProtection="1">
      <alignment horizontal="left"/>
      <protection locked="0"/>
    </xf>
    <xf numFmtId="0" fontId="12" fillId="0" borderId="106" xfId="0" applyFont="1" applyFill="1" applyBorder="1" applyAlignment="1" applyProtection="1">
      <alignment horizontal="left"/>
      <protection locked="0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0" fillId="3" borderId="67" xfId="0" applyFont="1" applyFill="1" applyBorder="1" applyAlignment="1">
      <alignment horizontal="center" vertical="center" wrapText="1"/>
    </xf>
    <xf numFmtId="4" fontId="0" fillId="3" borderId="66" xfId="0" applyNumberFormat="1" applyFill="1" applyBorder="1" applyAlignment="1">
      <alignment horizontal="center" vertical="center" shrinkToFit="1"/>
    </xf>
    <xf numFmtId="4" fontId="0" fillId="3" borderId="52" xfId="0" applyNumberFormat="1" applyFill="1" applyBorder="1" applyAlignment="1">
      <alignment horizontal="center" vertical="center" shrinkToFit="1"/>
    </xf>
    <xf numFmtId="4" fontId="0" fillId="3" borderId="72" xfId="0" applyNumberFormat="1" applyFill="1" applyBorder="1" applyAlignment="1">
      <alignment horizontal="center" vertical="center" shrinkToFit="1"/>
    </xf>
    <xf numFmtId="0" fontId="0" fillId="3" borderId="73" xfId="0" applyFill="1" applyBorder="1" applyAlignment="1">
      <alignment horizontal="center" shrinkToFit="1"/>
    </xf>
    <xf numFmtId="0" fontId="0" fillId="3" borderId="37" xfId="0" applyFill="1" applyBorder="1" applyAlignment="1">
      <alignment horizontal="center" shrinkToFit="1"/>
    </xf>
    <xf numFmtId="0" fontId="0" fillId="3" borderId="5" xfId="0" applyFill="1" applyBorder="1" applyAlignment="1">
      <alignment horizontal="center" shrinkToFit="1"/>
    </xf>
    <xf numFmtId="4" fontId="20" fillId="3" borderId="52" xfId="0" applyNumberFormat="1" applyFont="1" applyFill="1" applyBorder="1" applyAlignment="1">
      <alignment horizontal="center" vertical="center" shrinkToFit="1"/>
    </xf>
    <xf numFmtId="4" fontId="20" fillId="3" borderId="18" xfId="0" applyNumberFormat="1" applyFont="1" applyFill="1" applyBorder="1" applyAlignment="1">
      <alignment horizontal="center" vertical="center" shrinkToFit="1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166" fontId="38" fillId="3" borderId="36" xfId="0" applyNumberFormat="1" applyFont="1" applyFill="1" applyBorder="1" applyAlignment="1">
      <alignment horizontal="center" vertical="center" shrinkToFit="1"/>
    </xf>
    <xf numFmtId="166" fontId="38" fillId="3" borderId="37" xfId="0" applyNumberFormat="1" applyFont="1" applyFill="1" applyBorder="1" applyAlignment="1">
      <alignment horizontal="center" vertical="center" shrinkToFit="1"/>
    </xf>
    <xf numFmtId="166" fontId="38" fillId="3" borderId="38" xfId="0" applyNumberFormat="1" applyFont="1" applyFill="1" applyBorder="1" applyAlignment="1">
      <alignment horizontal="center" vertical="center" shrinkToFit="1"/>
    </xf>
    <xf numFmtId="16" fontId="7" fillId="3" borderId="17" xfId="0" applyNumberFormat="1" applyFont="1" applyFill="1" applyBorder="1" applyAlignment="1">
      <alignment horizontal="left" vertical="top" wrapText="1" indent="1"/>
    </xf>
    <xf numFmtId="49" fontId="7" fillId="3" borderId="17" xfId="0" applyNumberFormat="1" applyFont="1" applyFill="1" applyBorder="1" applyAlignment="1">
      <alignment horizontal="left" vertical="top" wrapText="1" indent="1"/>
    </xf>
    <xf numFmtId="49" fontId="0" fillId="3" borderId="17" xfId="0" applyNumberFormat="1" applyFill="1" applyBorder="1" applyAlignment="1">
      <alignment horizontal="left" vertical="top" wrapText="1" indent="1"/>
    </xf>
    <xf numFmtId="49" fontId="0" fillId="3" borderId="17" xfId="0" applyNumberFormat="1" applyFill="1" applyBorder="1" applyAlignment="1">
      <alignment horizontal="left" indent="1"/>
    </xf>
    <xf numFmtId="49" fontId="0" fillId="3" borderId="71" xfId="0" applyNumberFormat="1" applyFill="1" applyBorder="1" applyAlignment="1">
      <alignment horizontal="left" indent="1"/>
    </xf>
    <xf numFmtId="0" fontId="12" fillId="3" borderId="99" xfId="0" applyFont="1" applyFill="1" applyBorder="1" applyAlignment="1">
      <alignment horizontal="left" vertical="center" indent="1"/>
    </xf>
    <xf numFmtId="0" fontId="12" fillId="3" borderId="100" xfId="0" applyFont="1" applyFill="1" applyBorder="1" applyAlignment="1">
      <alignment horizontal="left" vertical="center" indent="1"/>
    </xf>
    <xf numFmtId="0" fontId="12" fillId="3" borderId="101" xfId="0" applyFont="1" applyFill="1" applyBorder="1" applyAlignment="1">
      <alignment horizontal="left" vertical="center" indent="1"/>
    </xf>
    <xf numFmtId="0" fontId="27" fillId="3" borderId="102" xfId="0" applyFont="1" applyFill="1" applyBorder="1" applyAlignment="1">
      <alignment horizontal="left" vertical="center"/>
    </xf>
    <xf numFmtId="0" fontId="27" fillId="3" borderId="103" xfId="0" applyFont="1" applyFill="1" applyBorder="1" applyAlignment="1">
      <alignment horizontal="left" vertical="center"/>
    </xf>
    <xf numFmtId="0" fontId="27" fillId="3" borderId="104" xfId="0" applyFont="1" applyFill="1" applyBorder="1" applyAlignment="1">
      <alignment horizontal="left" vertical="center"/>
    </xf>
    <xf numFmtId="0" fontId="2" fillId="3" borderId="102" xfId="0" applyFont="1" applyFill="1" applyBorder="1" applyAlignment="1">
      <alignment horizontal="left" vertical="center"/>
    </xf>
    <xf numFmtId="0" fontId="2" fillId="3" borderId="103" xfId="0" applyFont="1" applyFill="1" applyBorder="1" applyAlignment="1">
      <alignment horizontal="left" vertical="center"/>
    </xf>
    <xf numFmtId="0" fontId="2" fillId="3" borderId="10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1"/>
    </xf>
    <xf numFmtId="0" fontId="12" fillId="3" borderId="75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left" vertical="center" indent="1"/>
    </xf>
    <xf numFmtId="0" fontId="12" fillId="3" borderId="25" xfId="0" applyFont="1" applyFill="1" applyBorder="1" applyAlignment="1">
      <alignment horizontal="left" vertical="center" indent="1"/>
    </xf>
    <xf numFmtId="0" fontId="12" fillId="3" borderId="26" xfId="0" applyFont="1" applyFill="1" applyBorder="1" applyAlignment="1">
      <alignment horizontal="left" vertical="center" indent="1"/>
    </xf>
    <xf numFmtId="166" fontId="0" fillId="3" borderId="55" xfId="0" applyNumberFormat="1" applyFill="1" applyBorder="1" applyAlignment="1">
      <alignment horizontal="center" vertical="center" shrinkToFit="1"/>
    </xf>
    <xf numFmtId="166" fontId="0" fillId="3" borderId="35" xfId="0" applyNumberFormat="1" applyFill="1" applyBorder="1" applyAlignment="1">
      <alignment horizontal="center" vertical="center" shrinkToFit="1"/>
    </xf>
    <xf numFmtId="0" fontId="12" fillId="3" borderId="78" xfId="0" applyFont="1" applyFill="1" applyBorder="1" applyAlignment="1">
      <alignment horizontal="left" vertical="center" wrapText="1" indent="1"/>
    </xf>
    <xf numFmtId="0" fontId="12" fillId="3" borderId="96" xfId="0" applyFont="1" applyFill="1" applyBorder="1" applyAlignment="1">
      <alignment horizontal="center" vertical="center" wrapText="1"/>
    </xf>
    <xf numFmtId="0" fontId="12" fillId="3" borderId="97" xfId="0" applyFont="1" applyFill="1" applyBorder="1" applyAlignment="1">
      <alignment horizontal="center" vertical="center" wrapText="1"/>
    </xf>
    <xf numFmtId="0" fontId="12" fillId="3" borderId="77" xfId="0" applyFont="1" applyFill="1" applyBorder="1" applyAlignment="1">
      <alignment horizontal="center" vertical="center" wrapText="1"/>
    </xf>
    <xf numFmtId="0" fontId="0" fillId="3" borderId="76" xfId="0" applyFill="1" applyBorder="1" applyAlignment="1">
      <alignment horizontal="left" vertical="center" indent="1"/>
    </xf>
    <xf numFmtId="0" fontId="0" fillId="3" borderId="71" xfId="0" applyFill="1" applyBorder="1" applyAlignment="1">
      <alignment horizontal="left" vertical="center" indent="1"/>
    </xf>
    <xf numFmtId="0" fontId="0" fillId="3" borderId="76" xfId="0" applyFill="1" applyBorder="1" applyAlignment="1">
      <alignment horizontal="left" vertical="center" wrapText="1" inden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165" fontId="0" fillId="3" borderId="54" xfId="0" applyNumberFormat="1" applyFill="1" applyBorder="1" applyAlignment="1">
      <alignment horizontal="center" vertical="center" shrinkToFit="1"/>
    </xf>
    <xf numFmtId="165" fontId="0" fillId="3" borderId="26" xfId="0" applyNumberFormat="1" applyFill="1" applyBorder="1" applyAlignment="1">
      <alignment horizontal="center" vertical="center" shrinkToFit="1"/>
    </xf>
    <xf numFmtId="0" fontId="12" fillId="3" borderId="53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right" wrapText="1" shrinkToFit="1"/>
    </xf>
    <xf numFmtId="0" fontId="29" fillId="3" borderId="0" xfId="0" applyFont="1" applyFill="1" applyBorder="1" applyAlignment="1" applyProtection="1">
      <alignment horizontal="center"/>
    </xf>
    <xf numFmtId="0" fontId="29" fillId="3" borderId="65" xfId="0" applyFont="1" applyFill="1" applyBorder="1" applyAlignment="1" applyProtection="1">
      <alignment horizontal="center"/>
    </xf>
    <xf numFmtId="0" fontId="12" fillId="3" borderId="5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165" fontId="0" fillId="3" borderId="58" xfId="0" applyNumberFormat="1" applyFill="1" applyBorder="1" applyAlignment="1">
      <alignment horizontal="center" vertical="center" shrinkToFit="1"/>
    </xf>
    <xf numFmtId="166" fontId="0" fillId="3" borderId="60" xfId="0" applyNumberFormat="1" applyFill="1" applyBorder="1" applyAlignment="1">
      <alignment horizontal="center" vertical="center" shrinkToFit="1"/>
    </xf>
    <xf numFmtId="14" fontId="2" fillId="0" borderId="33" xfId="0" applyNumberFormat="1" applyFont="1" applyFill="1" applyBorder="1" applyAlignment="1" applyProtection="1">
      <alignment horizontal="center"/>
      <protection locked="0"/>
    </xf>
    <xf numFmtId="14" fontId="0" fillId="0" borderId="33" xfId="0" applyNumberFormat="1" applyFill="1" applyBorder="1" applyAlignment="1" applyProtection="1">
      <alignment horizontal="center"/>
      <protection locked="0"/>
    </xf>
    <xf numFmtId="49" fontId="30" fillId="0" borderId="0" xfId="0" applyNumberFormat="1" applyFont="1" applyFill="1" applyBorder="1" applyAlignment="1" applyProtection="1">
      <alignment horizontal="left" indent="1"/>
      <protection locked="0"/>
    </xf>
    <xf numFmtId="49" fontId="30" fillId="0" borderId="33" xfId="0" applyNumberFormat="1" applyFont="1" applyFill="1" applyBorder="1" applyAlignment="1" applyProtection="1">
      <alignment horizontal="left" indent="1"/>
      <protection locked="0"/>
    </xf>
    <xf numFmtId="0" fontId="28" fillId="0" borderId="0" xfId="0" applyFont="1" applyFill="1" applyBorder="1" applyAlignment="1" applyProtection="1">
      <alignment horizontal="left" vertical="center" shrinkToFit="1"/>
    </xf>
    <xf numFmtId="14" fontId="4" fillId="0" borderId="0" xfId="0" applyNumberFormat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left" vertical="center" shrinkToFit="1"/>
    </xf>
    <xf numFmtId="14" fontId="0" fillId="0" borderId="0" xfId="0" applyNumberForma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7" fillId="5" borderId="36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2" borderId="98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0" fontId="7" fillId="2" borderId="9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 indent="1"/>
    </xf>
    <xf numFmtId="0" fontId="7" fillId="2" borderId="12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0" fontId="7" fillId="2" borderId="14" xfId="0" applyFont="1" applyFill="1" applyBorder="1" applyAlignment="1">
      <alignment horizontal="left" vertical="center" wrapText="1" indent="1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4" fillId="0" borderId="88" xfId="0" applyNumberFormat="1" applyFont="1" applyFill="1" applyBorder="1" applyAlignment="1" applyProtection="1">
      <alignment horizontal="left" indent="1" shrinkToFit="1"/>
      <protection locked="0"/>
    </xf>
    <xf numFmtId="0" fontId="14" fillId="0" borderId="89" xfId="0" applyNumberFormat="1" applyFont="1" applyFill="1" applyBorder="1" applyAlignment="1" applyProtection="1">
      <alignment horizontal="left" indent="1" shrinkToFit="1"/>
      <protection locked="0"/>
    </xf>
    <xf numFmtId="0" fontId="14" fillId="0" borderId="90" xfId="0" applyNumberFormat="1" applyFont="1" applyFill="1" applyBorder="1" applyAlignment="1" applyProtection="1">
      <alignment horizontal="left" indent="1" shrinkToFit="1"/>
      <protection locked="0"/>
    </xf>
    <xf numFmtId="0" fontId="14" fillId="0" borderId="2" xfId="0" applyFont="1" applyFill="1" applyBorder="1" applyAlignment="1" applyProtection="1">
      <alignment horizontal="left" indent="1" shrinkToFit="1"/>
      <protection locked="0"/>
    </xf>
    <xf numFmtId="0" fontId="14" fillId="0" borderId="42" xfId="0" applyFont="1" applyFill="1" applyBorder="1" applyAlignment="1" applyProtection="1">
      <alignment horizontal="left" indent="1" shrinkToFit="1"/>
      <protection locked="0"/>
    </xf>
    <xf numFmtId="167" fontId="14" fillId="0" borderId="3" xfId="0" applyNumberFormat="1" applyFont="1" applyFill="1" applyBorder="1" applyAlignment="1" applyProtection="1">
      <alignment horizontal="left" indent="1"/>
      <protection locked="0"/>
    </xf>
    <xf numFmtId="0" fontId="14" fillId="2" borderId="82" xfId="0" applyFont="1" applyFill="1" applyBorder="1" applyAlignment="1">
      <alignment horizontal="left"/>
    </xf>
    <xf numFmtId="0" fontId="0" fillId="0" borderId="28" xfId="0" applyBorder="1" applyAlignment="1"/>
    <xf numFmtId="0" fontId="0" fillId="0" borderId="83" xfId="0" applyBorder="1" applyAlignment="1"/>
    <xf numFmtId="0" fontId="0" fillId="0" borderId="84" xfId="0" applyBorder="1" applyAlignment="1"/>
    <xf numFmtId="0" fontId="0" fillId="0" borderId="64" xfId="0" applyBorder="1" applyAlignment="1"/>
    <xf numFmtId="0" fontId="0" fillId="0" borderId="85" xfId="0" applyBorder="1" applyAlignment="1"/>
    <xf numFmtId="167" fontId="14" fillId="0" borderId="2" xfId="0" applyNumberFormat="1" applyFont="1" applyFill="1" applyBorder="1" applyAlignment="1" applyProtection="1">
      <alignment horizontal="left" indent="1"/>
      <protection locked="0"/>
    </xf>
    <xf numFmtId="167" fontId="0" fillId="0" borderId="2" xfId="0" applyNumberFormat="1" applyBorder="1" applyProtection="1">
      <protection locked="0"/>
    </xf>
    <xf numFmtId="0" fontId="8" fillId="2" borderId="79" xfId="0" applyFont="1" applyFill="1" applyBorder="1" applyAlignment="1">
      <alignment horizontal="left" vertical="center" wrapText="1" indent="1"/>
    </xf>
    <xf numFmtId="0" fontId="0" fillId="0" borderId="80" xfId="0" applyBorder="1" applyAlignment="1">
      <alignment horizontal="left" vertical="center" indent="1"/>
    </xf>
    <xf numFmtId="0" fontId="0" fillId="0" borderId="81" xfId="0" applyBorder="1" applyAlignment="1">
      <alignment horizontal="left" vertical="center" inden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87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0" xfId="0" applyBorder="1" applyAlignment="1">
      <alignment horizontal="left" vertical="center" wrapText="1" indent="1"/>
    </xf>
    <xf numFmtId="0" fontId="0" fillId="0" borderId="81" xfId="0" applyBorder="1" applyAlignment="1">
      <alignment horizontal="left" vertical="center" wrapText="1" indent="1"/>
    </xf>
    <xf numFmtId="0" fontId="3" fillId="2" borderId="79" xfId="0" applyFont="1" applyFill="1" applyBorder="1" applyAlignment="1">
      <alignment horizontal="left" vertical="center" indent="1"/>
    </xf>
    <xf numFmtId="0" fontId="11" fillId="2" borderId="79" xfId="2" applyFont="1" applyFill="1" applyBorder="1" applyAlignment="1">
      <alignment horizontal="left" vertical="center" wrapText="1" indent="1"/>
    </xf>
    <xf numFmtId="0" fontId="11" fillId="2" borderId="80" xfId="2" applyFont="1" applyFill="1" applyBorder="1" applyAlignment="1">
      <alignment horizontal="left" vertical="center" wrapText="1" indent="1"/>
    </xf>
    <xf numFmtId="0" fontId="11" fillId="2" borderId="81" xfId="2" applyFont="1" applyFill="1" applyBorder="1" applyAlignment="1">
      <alignment horizontal="left" vertical="center" wrapText="1" indent="1"/>
    </xf>
    <xf numFmtId="0" fontId="12" fillId="0" borderId="79" xfId="2" applyFont="1" applyBorder="1" applyAlignment="1">
      <alignment horizontal="right" vertical="center" wrapText="1" indent="1"/>
    </xf>
    <xf numFmtId="0" fontId="12" fillId="0" borderId="80" xfId="2" applyFont="1" applyBorder="1" applyAlignment="1">
      <alignment horizontal="right" vertical="center" wrapText="1" indent="1"/>
    </xf>
    <xf numFmtId="0" fontId="12" fillId="0" borderId="81" xfId="2" applyFont="1" applyBorder="1" applyAlignment="1">
      <alignment horizontal="right" vertical="center" wrapText="1" indent="1"/>
    </xf>
    <xf numFmtId="0" fontId="8" fillId="2" borderId="79" xfId="2" applyFont="1" applyFill="1" applyBorder="1" applyAlignment="1">
      <alignment horizontal="left" vertical="center" wrapText="1" indent="1"/>
    </xf>
    <xf numFmtId="0" fontId="27" fillId="0" borderId="80" xfId="2" applyBorder="1" applyAlignment="1">
      <alignment horizontal="left" vertical="center" wrapText="1" indent="1"/>
    </xf>
    <xf numFmtId="0" fontId="27" fillId="0" borderId="81" xfId="2" applyBorder="1" applyAlignment="1">
      <alignment horizontal="left" vertical="center" wrapText="1" indent="1"/>
    </xf>
    <xf numFmtId="0" fontId="12" fillId="0" borderId="15" xfId="0" applyFont="1" applyFill="1" applyBorder="1" applyAlignment="1">
      <alignment horizontal="right" vertical="center" indent="1"/>
    </xf>
    <xf numFmtId="0" fontId="0" fillId="0" borderId="3" xfId="0" applyFill="1" applyBorder="1" applyAlignment="1">
      <alignment horizontal="right" vertical="center" inden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vertical="center"/>
    </xf>
    <xf numFmtId="0" fontId="7" fillId="2" borderId="44" xfId="0" applyFont="1" applyFill="1" applyBorder="1" applyAlignment="1">
      <alignment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86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</cellXfs>
  <cellStyles count="8">
    <cellStyle name="Comma" xfId="7" builtinId="3"/>
    <cellStyle name="Hyperlink" xfId="1" builtinId="8"/>
    <cellStyle name="Normal" xfId="0" builtinId="0"/>
    <cellStyle name="Normal 2" xfId="2" xr:uid="{00000000-0005-0000-0000-000003000000}"/>
    <cellStyle name="Normal 2 2" xfId="5" xr:uid="{00000000-0005-0000-0000-000004000000}"/>
    <cellStyle name="Normal 3" xfId="4" xr:uid="{00000000-0005-0000-0000-000005000000}"/>
    <cellStyle name="Percent" xfId="3" builtinId="5"/>
    <cellStyle name="Percent 2" xfId="6" xr:uid="{00000000-0005-0000-0000-000007000000}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7CD7F4"/>
        </patternFill>
      </fill>
    </dxf>
    <dxf>
      <fill>
        <patternFill>
          <bgColor rgb="FF7CD7F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sirle@kys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</sheetPr>
  <dimension ref="A1:O98"/>
  <sheetViews>
    <sheetView showGridLines="0" zoomScale="80" zoomScaleNormal="80" workbookViewId="0">
      <pane xSplit="1" ySplit="8" topLeftCell="B67" activePane="bottomRight" state="frozen"/>
      <selection activeCell="F26" sqref="F26"/>
      <selection pane="topRight" activeCell="F26" sqref="F26"/>
      <selection pane="bottomLeft" activeCell="F26" sqref="F26"/>
      <selection pane="bottomRight" activeCell="C74" sqref="C74"/>
    </sheetView>
  </sheetViews>
  <sheetFormatPr defaultColWidth="9.140625" defaultRowHeight="12.75" x14ac:dyDescent="0.2"/>
  <cols>
    <col min="1" max="1" width="16.7109375" style="28" customWidth="1"/>
    <col min="2" max="2" width="9.140625" style="32"/>
    <col min="3" max="4" width="10.42578125" style="32" customWidth="1"/>
    <col min="5" max="5" width="13.85546875" style="32" customWidth="1"/>
    <col min="6" max="6" width="12.140625" style="32" customWidth="1"/>
    <col min="7" max="7" width="11.7109375" style="32" customWidth="1"/>
    <col min="8" max="8" width="48.5703125" style="65" customWidth="1"/>
    <col min="9" max="9" width="12.42578125" style="32" customWidth="1"/>
    <col min="10" max="10" width="11.5703125" style="32" customWidth="1"/>
    <col min="11" max="11" width="6.140625" style="28" customWidth="1"/>
    <col min="12" max="16384" width="9.140625" style="28"/>
  </cols>
  <sheetData>
    <row r="1" spans="1:11" ht="17.25" customHeight="1" x14ac:dyDescent="0.2">
      <c r="A1" s="33"/>
      <c r="B1" s="275" t="str">
        <f>Eelarve!B3</f>
        <v>(ühingu nimi)</v>
      </c>
      <c r="C1" s="275"/>
      <c r="D1" s="275"/>
      <c r="E1" s="275"/>
      <c r="F1" s="275"/>
      <c r="G1" s="275"/>
      <c r="H1" s="64"/>
      <c r="I1" s="36"/>
      <c r="J1" s="34"/>
      <c r="K1" s="37"/>
    </row>
    <row r="2" spans="1:11" ht="14.25" customHeight="1" x14ac:dyDescent="0.2">
      <c r="A2" s="38" t="s">
        <v>16</v>
      </c>
      <c r="B2" s="34"/>
      <c r="C2" s="34"/>
      <c r="D2" s="34"/>
      <c r="E2" s="34"/>
      <c r="F2" s="34"/>
      <c r="G2" s="35"/>
      <c r="H2" s="287"/>
      <c r="I2" s="226"/>
      <c r="J2" s="167"/>
      <c r="K2" s="37"/>
    </row>
    <row r="3" spans="1:11" ht="15" customHeight="1" x14ac:dyDescent="0.2">
      <c r="A3" s="52" t="s">
        <v>12</v>
      </c>
      <c r="B3" s="124">
        <f>Eelarve!E13</f>
        <v>0</v>
      </c>
      <c r="C3" s="124">
        <f>Eelarve!F13</f>
        <v>0</v>
      </c>
      <c r="D3" s="124">
        <f>Eelarve!G13</f>
        <v>0</v>
      </c>
      <c r="E3" s="39"/>
      <c r="F3" s="34"/>
      <c r="G3" s="40"/>
      <c r="H3" s="288"/>
      <c r="I3" s="36"/>
      <c r="J3" s="55" t="s">
        <v>15</v>
      </c>
      <c r="K3" s="37"/>
    </row>
    <row r="4" spans="1:11" s="29" customFormat="1" ht="17.25" customHeight="1" x14ac:dyDescent="0.2">
      <c r="A4" s="41" t="s">
        <v>13</v>
      </c>
      <c r="B4" s="125"/>
      <c r="C4" s="125">
        <f>C11+C27+C42+C53+C64+C74+C84+C90</f>
        <v>0</v>
      </c>
      <c r="D4" s="125">
        <f>D11+D27+D42+D53+D64+D74+D84+D90</f>
        <v>0</v>
      </c>
      <c r="E4" s="42"/>
      <c r="F4" s="42"/>
      <c r="G4" s="43"/>
      <c r="H4" s="257"/>
      <c r="I4" s="44"/>
      <c r="J4" s="127">
        <f>B3-C4-D4</f>
        <v>0</v>
      </c>
      <c r="K4" s="45"/>
    </row>
    <row r="5" spans="1:11" ht="16.5" customHeight="1" x14ac:dyDescent="0.2">
      <c r="A5" s="46"/>
      <c r="B5" s="53" t="e">
        <f>(C4+D4)/B3</f>
        <v>#DIV/0!</v>
      </c>
      <c r="C5" s="54" t="str">
        <f>IF(C3&gt;0,C4/C3,"")</f>
        <v/>
      </c>
      <c r="D5" s="54" t="str">
        <f>IF(D3&gt;0,D4/D3,"")</f>
        <v/>
      </c>
      <c r="E5" s="34"/>
      <c r="F5" s="34"/>
      <c r="G5" s="35"/>
      <c r="H5" s="64"/>
      <c r="I5" s="36"/>
      <c r="J5" s="128"/>
      <c r="K5" s="37"/>
    </row>
    <row r="6" spans="1:11" s="30" customFormat="1" ht="18.75" customHeight="1" x14ac:dyDescent="0.2">
      <c r="A6" s="304" t="s">
        <v>114</v>
      </c>
      <c r="B6" s="280" t="s">
        <v>6</v>
      </c>
      <c r="C6" s="292" t="s">
        <v>7</v>
      </c>
      <c r="D6" s="292"/>
      <c r="E6" s="293"/>
      <c r="F6" s="293"/>
      <c r="G6" s="293"/>
      <c r="H6" s="293"/>
      <c r="I6" s="294"/>
      <c r="J6" s="295" t="s">
        <v>11</v>
      </c>
      <c r="K6" s="47"/>
    </row>
    <row r="7" spans="1:11" s="30" customFormat="1" ht="18" customHeight="1" x14ac:dyDescent="0.2">
      <c r="A7" s="305"/>
      <c r="B7" s="281"/>
      <c r="C7" s="283" t="s">
        <v>8</v>
      </c>
      <c r="D7" s="284"/>
      <c r="E7" s="276" t="s">
        <v>14</v>
      </c>
      <c r="F7" s="285" t="s">
        <v>9</v>
      </c>
      <c r="G7" s="276" t="s">
        <v>10</v>
      </c>
      <c r="H7" s="276" t="s">
        <v>70</v>
      </c>
      <c r="I7" s="278" t="s">
        <v>77</v>
      </c>
      <c r="J7" s="296"/>
      <c r="K7" s="47"/>
    </row>
    <row r="8" spans="1:11" ht="51" customHeight="1" x14ac:dyDescent="0.2">
      <c r="A8" s="306"/>
      <c r="B8" s="282"/>
      <c r="C8" s="175" t="s">
        <v>127</v>
      </c>
      <c r="D8" s="175" t="s">
        <v>66</v>
      </c>
      <c r="E8" s="277"/>
      <c r="F8" s="286"/>
      <c r="G8" s="277"/>
      <c r="H8" s="277"/>
      <c r="I8" s="279"/>
      <c r="J8" s="297"/>
      <c r="K8" s="37"/>
    </row>
    <row r="9" spans="1:11" x14ac:dyDescent="0.2">
      <c r="A9" s="49"/>
      <c r="B9" s="302">
        <f>Eelarve!E14</f>
        <v>0</v>
      </c>
      <c r="C9" s="302">
        <f>Eelarve!F14</f>
        <v>0</v>
      </c>
      <c r="D9" s="302">
        <f>Eelarve!G14</f>
        <v>0</v>
      </c>
      <c r="E9" s="310"/>
      <c r="F9" s="311"/>
      <c r="G9" s="311"/>
      <c r="H9" s="311"/>
      <c r="I9" s="312"/>
      <c r="J9" s="319">
        <f>B9-C11-D11</f>
        <v>0</v>
      </c>
      <c r="K9" s="37"/>
    </row>
    <row r="10" spans="1:11" s="31" customFormat="1" ht="2.25" customHeight="1" x14ac:dyDescent="0.2">
      <c r="A10" s="298" t="str">
        <f>Eelarve!A14</f>
        <v xml:space="preserve">1.1. </v>
      </c>
      <c r="B10" s="303"/>
      <c r="C10" s="303"/>
      <c r="D10" s="303"/>
      <c r="E10" s="313"/>
      <c r="F10" s="314"/>
      <c r="G10" s="314"/>
      <c r="H10" s="314"/>
      <c r="I10" s="315"/>
      <c r="J10" s="320"/>
      <c r="K10" s="50"/>
    </row>
    <row r="11" spans="1:11" s="31" customFormat="1" ht="15.75" customHeight="1" x14ac:dyDescent="0.2">
      <c r="A11" s="298"/>
      <c r="B11" s="289"/>
      <c r="C11" s="263">
        <f>SUM(C12:C24)</f>
        <v>0</v>
      </c>
      <c r="D11" s="263">
        <f>SUM(D12:D24)</f>
        <v>0</v>
      </c>
      <c r="E11" s="316"/>
      <c r="F11" s="317"/>
      <c r="G11" s="317"/>
      <c r="H11" s="317"/>
      <c r="I11" s="318"/>
      <c r="J11" s="321"/>
      <c r="K11" s="50"/>
    </row>
    <row r="12" spans="1:11" x14ac:dyDescent="0.2">
      <c r="A12" s="299"/>
      <c r="B12" s="290"/>
      <c r="C12" s="168"/>
      <c r="D12" s="69"/>
      <c r="E12" s="71"/>
      <c r="F12" s="82"/>
      <c r="G12" s="83"/>
      <c r="H12" s="84"/>
      <c r="I12" s="72"/>
      <c r="J12" s="307"/>
      <c r="K12" s="37"/>
    </row>
    <row r="13" spans="1:11" x14ac:dyDescent="0.2">
      <c r="A13" s="299"/>
      <c r="B13" s="290"/>
      <c r="C13" s="69"/>
      <c r="D13" s="69"/>
      <c r="E13" s="71"/>
      <c r="F13" s="82"/>
      <c r="G13" s="83"/>
      <c r="H13" s="84"/>
      <c r="I13" s="72"/>
      <c r="J13" s="308"/>
      <c r="K13" s="37"/>
    </row>
    <row r="14" spans="1:11" x14ac:dyDescent="0.2">
      <c r="A14" s="299"/>
      <c r="B14" s="290"/>
      <c r="C14" s="69"/>
      <c r="D14" s="69"/>
      <c r="E14" s="71"/>
      <c r="F14" s="82"/>
      <c r="G14" s="83"/>
      <c r="H14" s="84"/>
      <c r="I14" s="72"/>
      <c r="J14" s="308"/>
      <c r="K14" s="37"/>
    </row>
    <row r="15" spans="1:11" x14ac:dyDescent="0.2">
      <c r="A15" s="299"/>
      <c r="B15" s="290"/>
      <c r="C15" s="69"/>
      <c r="D15" s="69"/>
      <c r="E15" s="71"/>
      <c r="F15" s="82"/>
      <c r="G15" s="83"/>
      <c r="H15" s="84"/>
      <c r="I15" s="72"/>
      <c r="J15" s="308"/>
      <c r="K15" s="37"/>
    </row>
    <row r="16" spans="1:11" x14ac:dyDescent="0.2">
      <c r="A16" s="300"/>
      <c r="B16" s="290"/>
      <c r="C16" s="69"/>
      <c r="D16" s="69"/>
      <c r="E16" s="74"/>
      <c r="F16" s="74"/>
      <c r="G16" s="85"/>
      <c r="H16" s="86"/>
      <c r="I16" s="72"/>
      <c r="J16" s="308"/>
      <c r="K16" s="37"/>
    </row>
    <row r="17" spans="1:11" x14ac:dyDescent="0.2">
      <c r="A17" s="300"/>
      <c r="B17" s="290"/>
      <c r="C17" s="69" t="s">
        <v>69</v>
      </c>
      <c r="D17" s="69"/>
      <c r="E17" s="74"/>
      <c r="F17" s="74"/>
      <c r="G17" s="85"/>
      <c r="H17" s="86"/>
      <c r="I17" s="72"/>
      <c r="J17" s="308"/>
      <c r="K17" s="37"/>
    </row>
    <row r="18" spans="1:11" x14ac:dyDescent="0.2">
      <c r="A18" s="300"/>
      <c r="B18" s="290"/>
      <c r="C18" s="69"/>
      <c r="D18" s="69"/>
      <c r="E18" s="74"/>
      <c r="F18" s="74"/>
      <c r="G18" s="85"/>
      <c r="H18" s="86"/>
      <c r="I18" s="72"/>
      <c r="J18" s="308"/>
      <c r="K18" s="37"/>
    </row>
    <row r="19" spans="1:11" x14ac:dyDescent="0.2">
      <c r="A19" s="300"/>
      <c r="B19" s="290"/>
      <c r="C19" s="69"/>
      <c r="D19" s="69"/>
      <c r="E19" s="74"/>
      <c r="F19" s="74"/>
      <c r="G19" s="85"/>
      <c r="H19" s="86"/>
      <c r="I19" s="72"/>
      <c r="J19" s="308"/>
      <c r="K19" s="37"/>
    </row>
    <row r="20" spans="1:11" x14ac:dyDescent="0.2">
      <c r="A20" s="300"/>
      <c r="B20" s="290"/>
      <c r="C20" s="69"/>
      <c r="D20" s="69"/>
      <c r="E20" s="74"/>
      <c r="F20" s="74"/>
      <c r="G20" s="85"/>
      <c r="H20" s="86"/>
      <c r="I20" s="72"/>
      <c r="J20" s="308"/>
      <c r="K20" s="37"/>
    </row>
    <row r="21" spans="1:11" x14ac:dyDescent="0.2">
      <c r="A21" s="300"/>
      <c r="B21" s="290"/>
      <c r="C21" s="69"/>
      <c r="D21" s="69"/>
      <c r="E21" s="74"/>
      <c r="F21" s="74"/>
      <c r="G21" s="85"/>
      <c r="H21" s="86"/>
      <c r="I21" s="72"/>
      <c r="J21" s="308"/>
      <c r="K21" s="37"/>
    </row>
    <row r="22" spans="1:11" x14ac:dyDescent="0.2">
      <c r="A22" s="300"/>
      <c r="B22" s="290"/>
      <c r="C22" s="69"/>
      <c r="D22" s="69" t="s">
        <v>69</v>
      </c>
      <c r="E22" s="74"/>
      <c r="F22" s="74"/>
      <c r="G22" s="85"/>
      <c r="H22" s="86"/>
      <c r="I22" s="72"/>
      <c r="J22" s="308"/>
      <c r="K22" s="37"/>
    </row>
    <row r="23" spans="1:11" x14ac:dyDescent="0.2">
      <c r="A23" s="300"/>
      <c r="B23" s="290"/>
      <c r="C23" s="199"/>
      <c r="D23" s="199"/>
      <c r="E23" s="200"/>
      <c r="F23" s="200"/>
      <c r="G23" s="201"/>
      <c r="H23" s="202"/>
      <c r="I23" s="203"/>
      <c r="J23" s="308"/>
      <c r="K23" s="37"/>
    </row>
    <row r="24" spans="1:11" x14ac:dyDescent="0.2">
      <c r="A24" s="301"/>
      <c r="B24" s="291"/>
      <c r="C24" s="126"/>
      <c r="D24" s="126"/>
      <c r="E24" s="75"/>
      <c r="F24" s="75"/>
      <c r="G24" s="87"/>
      <c r="H24" s="88"/>
      <c r="I24" s="89"/>
      <c r="J24" s="309"/>
      <c r="K24" s="37"/>
    </row>
    <row r="25" spans="1:11" x14ac:dyDescent="0.2">
      <c r="A25" s="49"/>
      <c r="B25" s="264">
        <f>Eelarve!E15</f>
        <v>0</v>
      </c>
      <c r="C25" s="264">
        <f>Eelarve!F15</f>
        <v>0</v>
      </c>
      <c r="D25" s="264">
        <f>Eelarve!G15</f>
        <v>0</v>
      </c>
      <c r="E25" s="265"/>
      <c r="F25" s="266" t="s">
        <v>69</v>
      </c>
      <c r="G25" s="266"/>
      <c r="H25" s="266"/>
      <c r="I25" s="267"/>
      <c r="J25" s="319">
        <f>B25-C27-D27</f>
        <v>0</v>
      </c>
      <c r="K25" s="37"/>
    </row>
    <row r="26" spans="1:11" ht="5.25" customHeight="1" x14ac:dyDescent="0.2">
      <c r="A26" s="298" t="str">
        <f>Eelarve!A15</f>
        <v>1.2.</v>
      </c>
      <c r="B26" s="268"/>
      <c r="C26" s="268"/>
      <c r="D26" s="268"/>
      <c r="E26" s="269"/>
      <c r="F26" s="270"/>
      <c r="G26" s="270"/>
      <c r="H26" s="270"/>
      <c r="I26" s="271"/>
      <c r="J26" s="320"/>
      <c r="K26" s="37"/>
    </row>
    <row r="27" spans="1:11" ht="15" customHeight="1" x14ac:dyDescent="0.2">
      <c r="A27" s="298"/>
      <c r="B27" s="289"/>
      <c r="C27" s="263">
        <f>SUM(C28:C39)</f>
        <v>0</v>
      </c>
      <c r="D27" s="263">
        <f>SUM(D28:D39)</f>
        <v>0</v>
      </c>
      <c r="E27" s="272"/>
      <c r="F27" s="273"/>
      <c r="G27" s="273"/>
      <c r="H27" s="273"/>
      <c r="I27" s="274"/>
      <c r="J27" s="321"/>
      <c r="K27" s="37"/>
    </row>
    <row r="28" spans="1:11" x14ac:dyDescent="0.2">
      <c r="A28" s="299"/>
      <c r="B28" s="290"/>
      <c r="C28" s="69"/>
      <c r="D28" s="69"/>
      <c r="E28" s="71"/>
      <c r="F28" s="82"/>
      <c r="G28" s="83"/>
      <c r="H28" s="84"/>
      <c r="I28" s="72"/>
      <c r="J28" s="307"/>
      <c r="K28" s="37"/>
    </row>
    <row r="29" spans="1:11" x14ac:dyDescent="0.2">
      <c r="A29" s="299"/>
      <c r="B29" s="290"/>
      <c r="C29" s="196"/>
      <c r="D29" s="69"/>
      <c r="E29" s="71"/>
      <c r="F29" s="82"/>
      <c r="G29" s="83"/>
      <c r="H29" s="84"/>
      <c r="I29" s="72"/>
      <c r="J29" s="308"/>
      <c r="K29" s="37"/>
    </row>
    <row r="30" spans="1:11" x14ac:dyDescent="0.2">
      <c r="A30" s="299"/>
      <c r="B30" s="290"/>
      <c r="C30" s="69"/>
      <c r="D30" s="69"/>
      <c r="E30" s="71"/>
      <c r="F30" s="82"/>
      <c r="G30" s="83"/>
      <c r="H30" s="84"/>
      <c r="I30" s="72"/>
      <c r="J30" s="308"/>
      <c r="K30" s="37"/>
    </row>
    <row r="31" spans="1:11" x14ac:dyDescent="0.2">
      <c r="A31" s="299"/>
      <c r="B31" s="290"/>
      <c r="C31" s="69"/>
      <c r="D31" s="69"/>
      <c r="E31" s="71"/>
      <c r="F31" s="82"/>
      <c r="G31" s="83"/>
      <c r="H31" s="84"/>
      <c r="I31" s="72"/>
      <c r="J31" s="308"/>
      <c r="K31" s="37"/>
    </row>
    <row r="32" spans="1:11" x14ac:dyDescent="0.2">
      <c r="A32" s="299"/>
      <c r="B32" s="290"/>
      <c r="C32" s="69"/>
      <c r="D32" s="69"/>
      <c r="E32" s="74"/>
      <c r="F32" s="74"/>
      <c r="G32" s="85"/>
      <c r="H32" s="86"/>
      <c r="I32" s="72"/>
      <c r="J32" s="308"/>
      <c r="K32" s="37"/>
    </row>
    <row r="33" spans="1:11" x14ac:dyDescent="0.2">
      <c r="A33" s="299"/>
      <c r="B33" s="290"/>
      <c r="C33" s="69"/>
      <c r="D33" s="69"/>
      <c r="E33" s="74"/>
      <c r="F33" s="74"/>
      <c r="G33" s="85"/>
      <c r="H33" s="86"/>
      <c r="I33" s="72"/>
      <c r="J33" s="308"/>
      <c r="K33" s="37"/>
    </row>
    <row r="34" spans="1:11" x14ac:dyDescent="0.2">
      <c r="A34" s="299"/>
      <c r="B34" s="290"/>
      <c r="C34" s="69"/>
      <c r="D34" s="69"/>
      <c r="E34" s="74"/>
      <c r="F34" s="74"/>
      <c r="G34" s="85"/>
      <c r="H34" s="86"/>
      <c r="I34" s="72"/>
      <c r="J34" s="308"/>
      <c r="K34" s="37"/>
    </row>
    <row r="35" spans="1:11" x14ac:dyDescent="0.2">
      <c r="A35" s="299"/>
      <c r="B35" s="290"/>
      <c r="C35" s="69"/>
      <c r="D35" s="69"/>
      <c r="E35" s="74"/>
      <c r="F35" s="74"/>
      <c r="G35" s="85"/>
      <c r="H35" s="86"/>
      <c r="I35" s="72"/>
      <c r="J35" s="308"/>
      <c r="K35" s="37"/>
    </row>
    <row r="36" spans="1:11" x14ac:dyDescent="0.2">
      <c r="A36" s="299"/>
      <c r="B36" s="290"/>
      <c r="C36" s="69"/>
      <c r="D36" s="69"/>
      <c r="E36" s="74"/>
      <c r="F36" s="74"/>
      <c r="G36" s="85"/>
      <c r="H36" s="86"/>
      <c r="I36" s="72"/>
      <c r="J36" s="308"/>
      <c r="K36" s="37"/>
    </row>
    <row r="37" spans="1:11" x14ac:dyDescent="0.2">
      <c r="A37" s="300"/>
      <c r="B37" s="290"/>
      <c r="C37" s="69"/>
      <c r="D37" s="69"/>
      <c r="E37" s="74"/>
      <c r="F37" s="74"/>
      <c r="G37" s="85"/>
      <c r="H37" s="86"/>
      <c r="I37" s="72"/>
      <c r="J37" s="308"/>
      <c r="K37" s="37"/>
    </row>
    <row r="38" spans="1:11" x14ac:dyDescent="0.2">
      <c r="A38" s="300"/>
      <c r="B38" s="290"/>
      <c r="C38" s="69"/>
      <c r="D38" s="69"/>
      <c r="E38" s="74"/>
      <c r="F38" s="74"/>
      <c r="G38" s="85"/>
      <c r="H38" s="86"/>
      <c r="I38" s="72"/>
      <c r="J38" s="308"/>
      <c r="K38" s="37"/>
    </row>
    <row r="39" spans="1:11" x14ac:dyDescent="0.2">
      <c r="A39" s="301"/>
      <c r="B39" s="291"/>
      <c r="C39" s="126"/>
      <c r="D39" s="126"/>
      <c r="E39" s="75"/>
      <c r="F39" s="75"/>
      <c r="G39" s="87"/>
      <c r="H39" s="88"/>
      <c r="I39" s="89"/>
      <c r="J39" s="309"/>
      <c r="K39" s="37"/>
    </row>
    <row r="40" spans="1:11" x14ac:dyDescent="0.2">
      <c r="A40" s="49"/>
      <c r="B40" s="302">
        <f>Eelarve!E16</f>
        <v>0</v>
      </c>
      <c r="C40" s="302">
        <f>Eelarve!F16</f>
        <v>0</v>
      </c>
      <c r="D40" s="302">
        <f>Eelarve!G16</f>
        <v>0</v>
      </c>
      <c r="E40" s="310"/>
      <c r="F40" s="311"/>
      <c r="G40" s="311"/>
      <c r="H40" s="311"/>
      <c r="I40" s="312"/>
      <c r="J40" s="319">
        <f>B40-C42-D42</f>
        <v>0</v>
      </c>
      <c r="K40" s="37"/>
    </row>
    <row r="41" spans="1:11" ht="6" customHeight="1" x14ac:dyDescent="0.2">
      <c r="A41" s="298" t="str">
        <f>Eelarve!A16</f>
        <v xml:space="preserve">1.3. </v>
      </c>
      <c r="B41" s="303"/>
      <c r="C41" s="303"/>
      <c r="D41" s="303"/>
      <c r="E41" s="313"/>
      <c r="F41" s="314"/>
      <c r="G41" s="314"/>
      <c r="H41" s="314"/>
      <c r="I41" s="315"/>
      <c r="J41" s="320"/>
      <c r="K41" s="37"/>
    </row>
    <row r="42" spans="1:11" ht="15" customHeight="1" x14ac:dyDescent="0.2">
      <c r="A42" s="298"/>
      <c r="B42" s="289"/>
      <c r="C42" s="263">
        <f>SUM(C43:C50)</f>
        <v>0</v>
      </c>
      <c r="D42" s="263">
        <f>SUM(D43:D50)</f>
        <v>0</v>
      </c>
      <c r="E42" s="316"/>
      <c r="F42" s="317"/>
      <c r="G42" s="317"/>
      <c r="H42" s="317"/>
      <c r="I42" s="318"/>
      <c r="J42" s="321"/>
      <c r="K42" s="37"/>
    </row>
    <row r="43" spans="1:11" x14ac:dyDescent="0.2">
      <c r="A43" s="299"/>
      <c r="B43" s="290"/>
      <c r="C43" s="69"/>
      <c r="D43" s="69"/>
      <c r="E43" s="71"/>
      <c r="F43" s="82"/>
      <c r="G43" s="83"/>
      <c r="H43" s="84"/>
      <c r="I43" s="72"/>
      <c r="J43" s="307"/>
      <c r="K43" s="37"/>
    </row>
    <row r="44" spans="1:11" x14ac:dyDescent="0.2">
      <c r="A44" s="299"/>
      <c r="B44" s="290"/>
      <c r="C44" s="69"/>
      <c r="D44" s="69"/>
      <c r="E44" s="71"/>
      <c r="F44" s="82"/>
      <c r="G44" s="83"/>
      <c r="H44" s="84"/>
      <c r="I44" s="72"/>
      <c r="J44" s="308"/>
      <c r="K44" s="37"/>
    </row>
    <row r="45" spans="1:11" x14ac:dyDescent="0.2">
      <c r="A45" s="299"/>
      <c r="B45" s="290"/>
      <c r="C45" s="69"/>
      <c r="D45" s="69"/>
      <c r="E45" s="74"/>
      <c r="F45" s="74"/>
      <c r="G45" s="85"/>
      <c r="H45" s="86"/>
      <c r="I45" s="72"/>
      <c r="J45" s="308"/>
      <c r="K45" s="37"/>
    </row>
    <row r="46" spans="1:11" x14ac:dyDescent="0.2">
      <c r="A46" s="300"/>
      <c r="B46" s="290"/>
      <c r="C46" s="69"/>
      <c r="D46" s="69"/>
      <c r="E46" s="74"/>
      <c r="F46" s="74"/>
      <c r="G46" s="85"/>
      <c r="H46" s="86"/>
      <c r="I46" s="72"/>
      <c r="J46" s="308"/>
      <c r="K46" s="37"/>
    </row>
    <row r="47" spans="1:11" x14ac:dyDescent="0.2">
      <c r="A47" s="300"/>
      <c r="B47" s="290"/>
      <c r="C47" s="69"/>
      <c r="D47" s="69"/>
      <c r="E47" s="74"/>
      <c r="F47" s="74"/>
      <c r="G47" s="85"/>
      <c r="H47" s="86"/>
      <c r="I47" s="72"/>
      <c r="J47" s="308"/>
      <c r="K47" s="37"/>
    </row>
    <row r="48" spans="1:11" x14ac:dyDescent="0.2">
      <c r="A48" s="300"/>
      <c r="B48" s="290"/>
      <c r="C48" s="69"/>
      <c r="D48" s="69"/>
      <c r="E48" s="74"/>
      <c r="F48" s="74"/>
      <c r="G48" s="85"/>
      <c r="H48" s="86"/>
      <c r="I48" s="72"/>
      <c r="J48" s="308"/>
      <c r="K48" s="37"/>
    </row>
    <row r="49" spans="1:11" x14ac:dyDescent="0.2">
      <c r="A49" s="300"/>
      <c r="B49" s="290"/>
      <c r="C49" s="69"/>
      <c r="D49" s="69"/>
      <c r="E49" s="74"/>
      <c r="F49" s="74"/>
      <c r="G49" s="85"/>
      <c r="H49" s="86"/>
      <c r="I49" s="72"/>
      <c r="J49" s="308"/>
      <c r="K49" s="37"/>
    </row>
    <row r="50" spans="1:11" x14ac:dyDescent="0.2">
      <c r="A50" s="301"/>
      <c r="B50" s="291"/>
      <c r="C50" s="126"/>
      <c r="D50" s="126"/>
      <c r="E50" s="75"/>
      <c r="F50" s="75"/>
      <c r="G50" s="87"/>
      <c r="H50" s="88"/>
      <c r="I50" s="89"/>
      <c r="J50" s="309"/>
      <c r="K50" s="37"/>
    </row>
    <row r="51" spans="1:11" collapsed="1" x14ac:dyDescent="0.2">
      <c r="A51" s="49"/>
      <c r="B51" s="302">
        <f>Eelarve!E17</f>
        <v>0</v>
      </c>
      <c r="C51" s="302">
        <f>Eelarve!F17</f>
        <v>0</v>
      </c>
      <c r="D51" s="302">
        <f>Eelarve!G17</f>
        <v>0</v>
      </c>
      <c r="E51" s="310"/>
      <c r="F51" s="311"/>
      <c r="G51" s="311"/>
      <c r="H51" s="311"/>
      <c r="I51" s="312"/>
      <c r="J51" s="319">
        <f>B51-C53-D53</f>
        <v>0</v>
      </c>
      <c r="K51" s="37"/>
    </row>
    <row r="52" spans="1:11" ht="3.75" customHeight="1" x14ac:dyDescent="0.2">
      <c r="A52" s="298" t="str">
        <f>Eelarve!A17</f>
        <v>1.4.</v>
      </c>
      <c r="B52" s="303"/>
      <c r="C52" s="303"/>
      <c r="D52" s="303"/>
      <c r="E52" s="313"/>
      <c r="F52" s="314"/>
      <c r="G52" s="314"/>
      <c r="H52" s="314"/>
      <c r="I52" s="315"/>
      <c r="J52" s="320"/>
      <c r="K52" s="37"/>
    </row>
    <row r="53" spans="1:11" ht="17.25" customHeight="1" x14ac:dyDescent="0.2">
      <c r="A53" s="298"/>
      <c r="B53" s="289"/>
      <c r="C53" s="263">
        <f>SUM(C54:C61)</f>
        <v>0</v>
      </c>
      <c r="D53" s="263">
        <f>SUM(D54:D61)</f>
        <v>0</v>
      </c>
      <c r="E53" s="316"/>
      <c r="F53" s="317"/>
      <c r="G53" s="317"/>
      <c r="H53" s="317"/>
      <c r="I53" s="318"/>
      <c r="J53" s="321"/>
      <c r="K53" s="37"/>
    </row>
    <row r="54" spans="1:11" x14ac:dyDescent="0.2">
      <c r="A54" s="299"/>
      <c r="B54" s="290"/>
      <c r="C54" s="69"/>
      <c r="D54" s="69"/>
      <c r="E54" s="71"/>
      <c r="F54" s="82"/>
      <c r="G54" s="83"/>
      <c r="H54" s="84"/>
      <c r="I54" s="72"/>
      <c r="J54" s="307"/>
      <c r="K54" s="37"/>
    </row>
    <row r="55" spans="1:11" x14ac:dyDescent="0.2">
      <c r="A55" s="299"/>
      <c r="B55" s="290"/>
      <c r="C55" s="69"/>
      <c r="D55" s="69"/>
      <c r="E55" s="71"/>
      <c r="F55" s="82"/>
      <c r="G55" s="83"/>
      <c r="H55" s="84"/>
      <c r="I55" s="72"/>
      <c r="J55" s="308"/>
      <c r="K55" s="37"/>
    </row>
    <row r="56" spans="1:11" x14ac:dyDescent="0.2">
      <c r="A56" s="300"/>
      <c r="B56" s="290"/>
      <c r="C56" s="69"/>
      <c r="D56" s="69"/>
      <c r="E56" s="74"/>
      <c r="F56" s="74"/>
      <c r="G56" s="85"/>
      <c r="H56" s="86"/>
      <c r="I56" s="72"/>
      <c r="J56" s="308"/>
      <c r="K56" s="37"/>
    </row>
    <row r="57" spans="1:11" x14ac:dyDescent="0.2">
      <c r="A57" s="300"/>
      <c r="B57" s="290"/>
      <c r="C57" s="69"/>
      <c r="D57" s="69"/>
      <c r="E57" s="74"/>
      <c r="F57" s="74"/>
      <c r="G57" s="85"/>
      <c r="H57" s="86"/>
      <c r="I57" s="72"/>
      <c r="J57" s="308"/>
      <c r="K57" s="37"/>
    </row>
    <row r="58" spans="1:11" x14ac:dyDescent="0.2">
      <c r="A58" s="300"/>
      <c r="B58" s="290"/>
      <c r="C58" s="69"/>
      <c r="D58" s="69"/>
      <c r="E58" s="74"/>
      <c r="F58" s="74"/>
      <c r="G58" s="85"/>
      <c r="H58" s="86"/>
      <c r="I58" s="72"/>
      <c r="J58" s="308"/>
      <c r="K58" s="37"/>
    </row>
    <row r="59" spans="1:11" x14ac:dyDescent="0.2">
      <c r="A59" s="300"/>
      <c r="B59" s="290"/>
      <c r="C59" s="69"/>
      <c r="D59" s="69"/>
      <c r="E59" s="74"/>
      <c r="F59" s="74"/>
      <c r="G59" s="85"/>
      <c r="H59" s="86"/>
      <c r="I59" s="72"/>
      <c r="J59" s="308"/>
      <c r="K59" s="37"/>
    </row>
    <row r="60" spans="1:11" x14ac:dyDescent="0.2">
      <c r="A60" s="300"/>
      <c r="B60" s="290"/>
      <c r="C60" s="69"/>
      <c r="D60" s="69"/>
      <c r="E60" s="74"/>
      <c r="F60" s="74"/>
      <c r="G60" s="85"/>
      <c r="H60" s="86"/>
      <c r="I60" s="72"/>
      <c r="J60" s="308"/>
      <c r="K60" s="37"/>
    </row>
    <row r="61" spans="1:11" x14ac:dyDescent="0.2">
      <c r="A61" s="301"/>
      <c r="B61" s="291"/>
      <c r="C61" s="126"/>
      <c r="D61" s="126"/>
      <c r="E61" s="75"/>
      <c r="F61" s="75"/>
      <c r="G61" s="87"/>
      <c r="H61" s="88"/>
      <c r="I61" s="89"/>
      <c r="J61" s="309"/>
      <c r="K61" s="37"/>
    </row>
    <row r="62" spans="1:11" x14ac:dyDescent="0.2">
      <c r="A62" s="49"/>
      <c r="B62" s="302">
        <f>Eelarve!E18</f>
        <v>0</v>
      </c>
      <c r="C62" s="302">
        <f>Eelarve!F18</f>
        <v>0</v>
      </c>
      <c r="D62" s="302">
        <f>Eelarve!G18</f>
        <v>0</v>
      </c>
      <c r="E62" s="310"/>
      <c r="F62" s="311"/>
      <c r="G62" s="311"/>
      <c r="H62" s="311"/>
      <c r="I62" s="312"/>
      <c r="J62" s="319">
        <f>B62-C64-D64</f>
        <v>0</v>
      </c>
      <c r="K62" s="37"/>
    </row>
    <row r="63" spans="1:11" ht="4.5" customHeight="1" x14ac:dyDescent="0.2">
      <c r="A63" s="298" t="str">
        <f>Eelarve!A18</f>
        <v>1.5.</v>
      </c>
      <c r="B63" s="303"/>
      <c r="C63" s="303"/>
      <c r="D63" s="303"/>
      <c r="E63" s="313"/>
      <c r="F63" s="314"/>
      <c r="G63" s="314"/>
      <c r="H63" s="314"/>
      <c r="I63" s="315"/>
      <c r="J63" s="320"/>
      <c r="K63" s="37"/>
    </row>
    <row r="64" spans="1:11" ht="14.25" customHeight="1" x14ac:dyDescent="0.2">
      <c r="A64" s="298"/>
      <c r="B64" s="289"/>
      <c r="C64" s="263">
        <f>SUM(C65:C71)</f>
        <v>0</v>
      </c>
      <c r="D64" s="263">
        <f>SUM(D65:D71)</f>
        <v>0</v>
      </c>
      <c r="E64" s="316"/>
      <c r="F64" s="317"/>
      <c r="G64" s="317"/>
      <c r="H64" s="317"/>
      <c r="I64" s="318"/>
      <c r="J64" s="321"/>
      <c r="K64" s="37"/>
    </row>
    <row r="65" spans="1:15" x14ac:dyDescent="0.2">
      <c r="A65" s="299"/>
      <c r="B65" s="290"/>
      <c r="C65" s="69"/>
      <c r="D65" s="69"/>
      <c r="E65" s="71"/>
      <c r="F65" s="82"/>
      <c r="G65" s="70"/>
      <c r="H65" s="79"/>
      <c r="I65" s="72"/>
      <c r="J65" s="307"/>
      <c r="K65" s="37"/>
    </row>
    <row r="66" spans="1:15" x14ac:dyDescent="0.2">
      <c r="A66" s="299"/>
      <c r="B66" s="290"/>
      <c r="C66" s="69"/>
      <c r="D66" s="69"/>
      <c r="E66" s="71"/>
      <c r="F66" s="82"/>
      <c r="G66" s="70"/>
      <c r="H66" s="79"/>
      <c r="I66" s="72"/>
      <c r="J66" s="308"/>
      <c r="K66" s="37"/>
    </row>
    <row r="67" spans="1:15" x14ac:dyDescent="0.2">
      <c r="A67" s="299"/>
      <c r="B67" s="290"/>
      <c r="C67" s="69"/>
      <c r="D67" s="69"/>
      <c r="E67" s="74"/>
      <c r="F67" s="74"/>
      <c r="G67" s="73"/>
      <c r="H67" s="80"/>
      <c r="I67" s="72"/>
      <c r="J67" s="308"/>
      <c r="K67" s="37"/>
    </row>
    <row r="68" spans="1:15" x14ac:dyDescent="0.2">
      <c r="A68" s="299"/>
      <c r="B68" s="290"/>
      <c r="C68" s="69"/>
      <c r="D68" s="69"/>
      <c r="E68" s="74"/>
      <c r="F68" s="74"/>
      <c r="G68" s="73"/>
      <c r="H68" s="80"/>
      <c r="I68" s="72"/>
      <c r="J68" s="308"/>
      <c r="K68" s="37"/>
    </row>
    <row r="69" spans="1:15" x14ac:dyDescent="0.2">
      <c r="A69" s="300"/>
      <c r="B69" s="290"/>
      <c r="C69" s="69"/>
      <c r="D69" s="69"/>
      <c r="E69" s="74"/>
      <c r="F69" s="74"/>
      <c r="G69" s="73"/>
      <c r="H69" s="80"/>
      <c r="I69" s="72"/>
      <c r="J69" s="308"/>
      <c r="K69" s="37"/>
    </row>
    <row r="70" spans="1:15" x14ac:dyDescent="0.2">
      <c r="A70" s="300"/>
      <c r="B70" s="290"/>
      <c r="C70" s="69"/>
      <c r="D70" s="69"/>
      <c r="E70" s="74"/>
      <c r="F70" s="74"/>
      <c r="G70" s="73"/>
      <c r="H70" s="80"/>
      <c r="I70" s="72"/>
      <c r="J70" s="308"/>
      <c r="K70" s="37"/>
    </row>
    <row r="71" spans="1:15" x14ac:dyDescent="0.2">
      <c r="A71" s="301"/>
      <c r="B71" s="291"/>
      <c r="C71" s="126"/>
      <c r="D71" s="126"/>
      <c r="E71" s="75"/>
      <c r="F71" s="75"/>
      <c r="G71" s="76"/>
      <c r="H71" s="81"/>
      <c r="I71" s="89"/>
      <c r="J71" s="309"/>
      <c r="K71" s="37"/>
    </row>
    <row r="72" spans="1:15" x14ac:dyDescent="0.2">
      <c r="A72" s="49"/>
      <c r="B72" s="302">
        <f>Eelarve!E19</f>
        <v>0</v>
      </c>
      <c r="C72" s="302">
        <f>Eelarve!F19</f>
        <v>0</v>
      </c>
      <c r="D72" s="302">
        <f>Eelarve!G19</f>
        <v>0</v>
      </c>
      <c r="E72" s="310"/>
      <c r="F72" s="311"/>
      <c r="G72" s="311"/>
      <c r="H72" s="311"/>
      <c r="I72" s="312"/>
      <c r="J72" s="319">
        <f>B72-C74-D74</f>
        <v>0</v>
      </c>
      <c r="K72" s="37"/>
    </row>
    <row r="73" spans="1:15" ht="4.5" customHeight="1" x14ac:dyDescent="0.2">
      <c r="A73" s="298" t="str">
        <f>Eelarve!A19</f>
        <v>1.6.</v>
      </c>
      <c r="B73" s="303"/>
      <c r="C73" s="303"/>
      <c r="D73" s="303"/>
      <c r="E73" s="313"/>
      <c r="F73" s="314"/>
      <c r="G73" s="314"/>
      <c r="H73" s="314"/>
      <c r="I73" s="315"/>
      <c r="J73" s="320"/>
      <c r="K73" s="37"/>
    </row>
    <row r="74" spans="1:15" ht="15.75" customHeight="1" x14ac:dyDescent="0.2">
      <c r="A74" s="298"/>
      <c r="B74" s="289"/>
      <c r="C74" s="263">
        <f>SUM(C75:C81)</f>
        <v>0</v>
      </c>
      <c r="D74" s="263">
        <f>SUM(D75:D81)</f>
        <v>0</v>
      </c>
      <c r="E74" s="316"/>
      <c r="F74" s="317"/>
      <c r="G74" s="317"/>
      <c r="H74" s="317"/>
      <c r="I74" s="318"/>
      <c r="J74" s="321"/>
      <c r="K74" s="37"/>
    </row>
    <row r="75" spans="1:15" x14ac:dyDescent="0.2">
      <c r="A75" s="299"/>
      <c r="B75" s="290"/>
      <c r="C75" s="69"/>
      <c r="D75" s="69"/>
      <c r="E75" s="71"/>
      <c r="F75" s="82"/>
      <c r="G75" s="70"/>
      <c r="H75" s="79"/>
      <c r="I75" s="72"/>
      <c r="J75" s="307"/>
      <c r="K75" s="37"/>
    </row>
    <row r="76" spans="1:15" x14ac:dyDescent="0.2">
      <c r="A76" s="299"/>
      <c r="B76" s="290"/>
      <c r="C76" s="69"/>
      <c r="D76" s="69"/>
      <c r="E76" s="71"/>
      <c r="F76" s="82"/>
      <c r="G76" s="70"/>
      <c r="H76" s="79"/>
      <c r="I76" s="72"/>
      <c r="J76" s="308"/>
      <c r="K76" s="37"/>
    </row>
    <row r="77" spans="1:15" x14ac:dyDescent="0.2">
      <c r="A77" s="299"/>
      <c r="B77" s="290"/>
      <c r="C77" s="69"/>
      <c r="D77" s="69"/>
      <c r="E77" s="74"/>
      <c r="F77" s="74"/>
      <c r="G77" s="73"/>
      <c r="H77" s="80"/>
      <c r="I77" s="72"/>
      <c r="J77" s="308"/>
      <c r="K77" s="37"/>
    </row>
    <row r="78" spans="1:15" x14ac:dyDescent="0.2">
      <c r="A78" s="299"/>
      <c r="B78" s="290"/>
      <c r="C78" s="69"/>
      <c r="D78" s="69"/>
      <c r="E78" s="74"/>
      <c r="F78" s="74"/>
      <c r="G78" s="73"/>
      <c r="H78" s="80"/>
      <c r="I78" s="72"/>
      <c r="J78" s="308"/>
      <c r="K78" s="37"/>
    </row>
    <row r="79" spans="1:15" x14ac:dyDescent="0.2">
      <c r="A79" s="299"/>
      <c r="B79" s="290"/>
      <c r="C79" s="69"/>
      <c r="D79" s="69"/>
      <c r="E79" s="74"/>
      <c r="F79" s="74"/>
      <c r="G79" s="73"/>
      <c r="H79" s="80"/>
      <c r="I79" s="72"/>
      <c r="J79" s="308"/>
      <c r="K79" s="37"/>
      <c r="O79" s="245" t="s">
        <v>69</v>
      </c>
    </row>
    <row r="80" spans="1:15" x14ac:dyDescent="0.2">
      <c r="A80" s="300"/>
      <c r="B80" s="290"/>
      <c r="C80" s="69"/>
      <c r="D80" s="69"/>
      <c r="E80" s="74"/>
      <c r="F80" s="74"/>
      <c r="G80" s="73"/>
      <c r="H80" s="246" t="s">
        <v>69</v>
      </c>
      <c r="I80" s="72"/>
      <c r="J80" s="308"/>
      <c r="K80" s="37"/>
    </row>
    <row r="81" spans="1:15" x14ac:dyDescent="0.2">
      <c r="A81" s="301"/>
      <c r="B81" s="291"/>
      <c r="C81" s="126"/>
      <c r="D81" s="126"/>
      <c r="E81" s="75"/>
      <c r="F81" s="75"/>
      <c r="G81" s="76"/>
      <c r="H81" s="81"/>
      <c r="I81" s="89"/>
      <c r="J81" s="309"/>
      <c r="K81" s="37"/>
    </row>
    <row r="82" spans="1:15" ht="13.15" customHeight="1" x14ac:dyDescent="0.2">
      <c r="A82" s="322" t="str">
        <f>Eelarve!A20</f>
        <v>1.7. Töötuskindlustusmakse 0,8%</v>
      </c>
      <c r="B82" s="334">
        <f>Eelarve!E20</f>
        <v>0</v>
      </c>
      <c r="C82" s="334">
        <f>Eelarve!F20</f>
        <v>0</v>
      </c>
      <c r="D82" s="334">
        <f>Eelarve!G20</f>
        <v>0</v>
      </c>
      <c r="E82" s="325" t="s">
        <v>110</v>
      </c>
      <c r="F82" s="326"/>
      <c r="G82" s="326"/>
      <c r="H82" s="326"/>
      <c r="I82" s="327"/>
      <c r="J82" s="319">
        <f>B82-C84-D84</f>
        <v>0</v>
      </c>
      <c r="K82" s="37"/>
    </row>
    <row r="83" spans="1:15" ht="4.1500000000000004" customHeight="1" x14ac:dyDescent="0.2">
      <c r="A83" s="323"/>
      <c r="B83" s="303"/>
      <c r="C83" s="303"/>
      <c r="D83" s="303"/>
      <c r="E83" s="328"/>
      <c r="F83" s="329"/>
      <c r="G83" s="329"/>
      <c r="H83" s="329"/>
      <c r="I83" s="330"/>
      <c r="J83" s="320"/>
      <c r="K83" s="37"/>
    </row>
    <row r="84" spans="1:15" ht="28.15" customHeight="1" x14ac:dyDescent="0.2">
      <c r="A84" s="323"/>
      <c r="B84" s="289"/>
      <c r="C84" s="263">
        <f>((C11+C27+C42+C53+C64+C74)*0.8%)+C87+C86+C85</f>
        <v>0</v>
      </c>
      <c r="D84" s="263">
        <f>((D11+D27+D42+D53+D64+D74)*0.8%)+D87+D86+D85</f>
        <v>0</v>
      </c>
      <c r="E84" s="331"/>
      <c r="F84" s="332"/>
      <c r="G84" s="332"/>
      <c r="H84" s="332"/>
      <c r="I84" s="333"/>
      <c r="J84" s="321"/>
      <c r="K84" s="37"/>
    </row>
    <row r="85" spans="1:15" ht="15.75" customHeight="1" x14ac:dyDescent="0.2">
      <c r="A85" s="323"/>
      <c r="B85" s="290"/>
      <c r="C85" s="258"/>
      <c r="D85" s="258"/>
      <c r="E85" s="259"/>
      <c r="F85" s="259"/>
      <c r="G85" s="259"/>
      <c r="H85" s="259"/>
      <c r="I85" s="260"/>
      <c r="J85" s="247"/>
      <c r="K85" s="37"/>
      <c r="O85" s="245" t="s">
        <v>69</v>
      </c>
    </row>
    <row r="86" spans="1:15" ht="15.75" customHeight="1" x14ac:dyDescent="0.2">
      <c r="A86" s="323"/>
      <c r="B86" s="290"/>
      <c r="C86" s="261"/>
      <c r="D86" s="261"/>
      <c r="E86" s="259"/>
      <c r="F86" s="259"/>
      <c r="G86" s="259"/>
      <c r="H86" s="259"/>
      <c r="I86" s="262"/>
      <c r="J86" s="247"/>
      <c r="K86" s="37"/>
      <c r="O86" s="245" t="s">
        <v>69</v>
      </c>
    </row>
    <row r="87" spans="1:15" ht="16.899999999999999" customHeight="1" x14ac:dyDescent="0.2">
      <c r="A87" s="324"/>
      <c r="B87" s="291"/>
      <c r="C87" s="126"/>
      <c r="D87" s="126"/>
      <c r="E87" s="233"/>
      <c r="F87" s="234"/>
      <c r="G87" s="235"/>
      <c r="H87" s="236"/>
      <c r="I87" s="89"/>
      <c r="J87" s="242"/>
      <c r="K87" s="37"/>
    </row>
    <row r="88" spans="1:15" x14ac:dyDescent="0.2">
      <c r="A88" s="322" t="str">
        <f>Eelarve!A21</f>
        <v>1.8. Sotsiaalmaks 33%</v>
      </c>
      <c r="B88" s="302">
        <f>Eelarve!E21</f>
        <v>0</v>
      </c>
      <c r="C88" s="302">
        <f>Eelarve!F21</f>
        <v>0</v>
      </c>
      <c r="D88" s="302">
        <f>Eelarve!G21</f>
        <v>0</v>
      </c>
      <c r="E88" s="325" t="s">
        <v>113</v>
      </c>
      <c r="F88" s="326"/>
      <c r="G88" s="326"/>
      <c r="H88" s="326"/>
      <c r="I88" s="327"/>
      <c r="J88" s="320">
        <f>B88-C90-D90</f>
        <v>0</v>
      </c>
      <c r="K88" s="37"/>
    </row>
    <row r="89" spans="1:15" ht="4.5" customHeight="1" x14ac:dyDescent="0.2">
      <c r="A89" s="323"/>
      <c r="B89" s="303"/>
      <c r="C89" s="303"/>
      <c r="D89" s="303"/>
      <c r="E89" s="328"/>
      <c r="F89" s="329"/>
      <c r="G89" s="329"/>
      <c r="H89" s="329"/>
      <c r="I89" s="330"/>
      <c r="J89" s="320"/>
      <c r="K89" s="37"/>
    </row>
    <row r="90" spans="1:15" ht="30.6" customHeight="1" x14ac:dyDescent="0.2">
      <c r="A90" s="323"/>
      <c r="B90" s="289"/>
      <c r="C90" s="263">
        <f>((C11+C27+C42+C53+C64+C74)*33%)+C94+C93+C92+C91</f>
        <v>0</v>
      </c>
      <c r="D90" s="263">
        <f>((D11+D27+D42+D53+D64+D74)*33%)+D94+D93+D92+D91</f>
        <v>0</v>
      </c>
      <c r="E90" s="331"/>
      <c r="F90" s="332"/>
      <c r="G90" s="332"/>
      <c r="H90" s="332"/>
      <c r="I90" s="333"/>
      <c r="J90" s="321"/>
      <c r="K90" s="37"/>
    </row>
    <row r="91" spans="1:15" x14ac:dyDescent="0.2">
      <c r="A91" s="323"/>
      <c r="B91" s="290"/>
      <c r="C91" s="69"/>
      <c r="D91" s="69"/>
      <c r="E91" s="335"/>
      <c r="F91" s="336"/>
      <c r="G91" s="336"/>
      <c r="H91" s="337"/>
      <c r="I91" s="72"/>
      <c r="J91" s="241"/>
      <c r="K91" s="37"/>
    </row>
    <row r="92" spans="1:15" x14ac:dyDescent="0.2">
      <c r="A92" s="323"/>
      <c r="B92" s="290"/>
      <c r="C92" s="69"/>
      <c r="D92" s="69"/>
      <c r="E92" s="71"/>
      <c r="F92" s="82"/>
      <c r="G92" s="70"/>
      <c r="H92" s="79"/>
      <c r="I92" s="72"/>
      <c r="J92" s="243"/>
      <c r="K92" s="37"/>
    </row>
    <row r="93" spans="1:15" x14ac:dyDescent="0.2">
      <c r="A93" s="323"/>
      <c r="B93" s="290"/>
      <c r="C93" s="69"/>
      <c r="D93" s="69"/>
      <c r="E93" s="71"/>
      <c r="F93" s="82"/>
      <c r="G93" s="70"/>
      <c r="H93" s="79"/>
      <c r="I93" s="72"/>
      <c r="J93" s="241"/>
      <c r="K93" s="37"/>
    </row>
    <row r="94" spans="1:15" x14ac:dyDescent="0.2">
      <c r="A94" s="323"/>
      <c r="B94" s="290"/>
      <c r="C94" s="69"/>
      <c r="D94" s="69"/>
      <c r="E94" s="71"/>
      <c r="F94" s="82"/>
      <c r="G94" s="70"/>
      <c r="H94" s="79"/>
      <c r="I94" s="72"/>
      <c r="J94" s="225"/>
      <c r="K94" s="37"/>
    </row>
    <row r="97" spans="8:15" x14ac:dyDescent="0.2">
      <c r="H97" s="244"/>
    </row>
    <row r="98" spans="8:15" x14ac:dyDescent="0.2">
      <c r="O98" s="245" t="s">
        <v>69</v>
      </c>
    </row>
  </sheetData>
  <sheetProtection password="CA1D" sheet="1" objects="1" scenarios="1" insertRows="0"/>
  <mergeCells count="71">
    <mergeCell ref="A82:A87"/>
    <mergeCell ref="A88:A94"/>
    <mergeCell ref="E88:I90"/>
    <mergeCell ref="J88:J90"/>
    <mergeCell ref="B90:B94"/>
    <mergeCell ref="B88:B89"/>
    <mergeCell ref="C88:C89"/>
    <mergeCell ref="D88:D89"/>
    <mergeCell ref="J82:J84"/>
    <mergeCell ref="B84:B87"/>
    <mergeCell ref="B82:B83"/>
    <mergeCell ref="C82:C83"/>
    <mergeCell ref="D82:D83"/>
    <mergeCell ref="E82:I84"/>
    <mergeCell ref="E91:H91"/>
    <mergeCell ref="B62:B63"/>
    <mergeCell ref="C62:C63"/>
    <mergeCell ref="D62:D63"/>
    <mergeCell ref="J72:J74"/>
    <mergeCell ref="A73:A81"/>
    <mergeCell ref="B74:B81"/>
    <mergeCell ref="J75:J81"/>
    <mergeCell ref="B72:B73"/>
    <mergeCell ref="C72:C73"/>
    <mergeCell ref="D72:D73"/>
    <mergeCell ref="E72:I74"/>
    <mergeCell ref="J62:J64"/>
    <mergeCell ref="A63:A71"/>
    <mergeCell ref="B64:B71"/>
    <mergeCell ref="J65:J71"/>
    <mergeCell ref="E62:I64"/>
    <mergeCell ref="J54:J61"/>
    <mergeCell ref="E9:I11"/>
    <mergeCell ref="J9:J11"/>
    <mergeCell ref="E40:I42"/>
    <mergeCell ref="J40:J42"/>
    <mergeCell ref="E51:I53"/>
    <mergeCell ref="J51:J53"/>
    <mergeCell ref="J43:J50"/>
    <mergeCell ref="J12:J24"/>
    <mergeCell ref="J25:J27"/>
    <mergeCell ref="C51:C52"/>
    <mergeCell ref="D51:D52"/>
    <mergeCell ref="A41:A50"/>
    <mergeCell ref="B42:B50"/>
    <mergeCell ref="A52:A61"/>
    <mergeCell ref="B53:B61"/>
    <mergeCell ref="B51:B52"/>
    <mergeCell ref="A26:A39"/>
    <mergeCell ref="B27:B39"/>
    <mergeCell ref="J28:J39"/>
    <mergeCell ref="B40:B41"/>
    <mergeCell ref="C40:C41"/>
    <mergeCell ref="D40:D41"/>
    <mergeCell ref="B11:B24"/>
    <mergeCell ref="C6:I6"/>
    <mergeCell ref="J6:J8"/>
    <mergeCell ref="A10:A24"/>
    <mergeCell ref="B9:B10"/>
    <mergeCell ref="C9:C10"/>
    <mergeCell ref="D9:D10"/>
    <mergeCell ref="G7:G8"/>
    <mergeCell ref="A6:A8"/>
    <mergeCell ref="B1:G1"/>
    <mergeCell ref="H7:H8"/>
    <mergeCell ref="I7:I8"/>
    <mergeCell ref="B6:B8"/>
    <mergeCell ref="C7:D7"/>
    <mergeCell ref="E7:E8"/>
    <mergeCell ref="F7:F8"/>
    <mergeCell ref="H2:H3"/>
  </mergeCells>
  <pageMargins left="0.31496062992125984" right="0.31496062992125984" top="0.55118110236220474" bottom="0.15748031496062992" header="0.31496062992125984" footer="0.31496062992125984"/>
  <pageSetup paperSize="9" scale="87" orientation="landscape" blackAndWhite="1" verticalDpi="300" r:id="rId1"/>
  <headerFooter>
    <oddHeader>&amp;L&amp;"Arial,Italic"&amp;9&amp;F&amp;R&amp;"Arial,Italic"&amp;9&amp;A, lk &amp;P (&amp;N)</oddHeader>
  </headerFooter>
  <rowBreaks count="2" manualBreakCount="2">
    <brk id="44" max="9" man="1"/>
    <brk id="8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K110"/>
  <sheetViews>
    <sheetView showGridLines="0" zoomScale="80" zoomScaleNormal="80" workbookViewId="0">
      <selection activeCell="C6" sqref="C6:I6"/>
    </sheetView>
  </sheetViews>
  <sheetFormatPr defaultColWidth="9.140625" defaultRowHeight="12.75" x14ac:dyDescent="0.2"/>
  <cols>
    <col min="1" max="1" width="16" style="28" customWidth="1"/>
    <col min="2" max="2" width="9.140625" style="32"/>
    <col min="3" max="4" width="10.42578125" style="32" customWidth="1"/>
    <col min="5" max="5" width="13.85546875" style="32" customWidth="1"/>
    <col min="6" max="6" width="12.140625" style="32" customWidth="1"/>
    <col min="7" max="7" width="17.5703125" style="32" customWidth="1"/>
    <col min="8" max="8" width="53.42578125" style="65" customWidth="1"/>
    <col min="9" max="9" width="12.28515625" style="32" customWidth="1"/>
    <col min="10" max="10" width="11.5703125" style="32" customWidth="1"/>
    <col min="11" max="11" width="6.140625" style="28" customWidth="1"/>
    <col min="12" max="16384" width="9.140625" style="28"/>
  </cols>
  <sheetData>
    <row r="1" spans="1:11" ht="15" customHeight="1" x14ac:dyDescent="0.2">
      <c r="A1" s="33"/>
      <c r="B1" s="34"/>
      <c r="C1" s="34"/>
      <c r="D1" s="34" t="str">
        <f>Eelarve!B3</f>
        <v>(ühingu nimi)</v>
      </c>
      <c r="E1" s="34"/>
      <c r="F1" s="34"/>
      <c r="G1" s="35"/>
      <c r="H1" s="64"/>
      <c r="I1" s="36"/>
      <c r="J1" s="34"/>
      <c r="K1" s="37"/>
    </row>
    <row r="2" spans="1:11" ht="15.75" x14ac:dyDescent="0.2">
      <c r="A2" s="38" t="s">
        <v>115</v>
      </c>
      <c r="B2" s="34"/>
      <c r="C2" s="34"/>
      <c r="D2" s="34"/>
      <c r="E2" s="34"/>
      <c r="F2" s="34"/>
      <c r="G2" s="35"/>
      <c r="H2" s="288"/>
      <c r="I2" s="232"/>
      <c r="J2" s="56"/>
      <c r="K2" s="37"/>
    </row>
    <row r="3" spans="1:11" ht="15" customHeight="1" x14ac:dyDescent="0.2">
      <c r="A3" s="52" t="s">
        <v>12</v>
      </c>
      <c r="B3" s="124">
        <f>Eelarve!E22</f>
        <v>0</v>
      </c>
      <c r="C3" s="124">
        <f>Eelarve!F22</f>
        <v>0</v>
      </c>
      <c r="D3" s="124">
        <f>Eelarve!G22</f>
        <v>0</v>
      </c>
      <c r="E3" s="39"/>
      <c r="F3" s="34"/>
      <c r="G3" s="40"/>
      <c r="H3" s="288"/>
      <c r="I3" s="36"/>
      <c r="J3" s="55" t="s">
        <v>15</v>
      </c>
      <c r="K3" s="37"/>
    </row>
    <row r="4" spans="1:11" s="29" customFormat="1" ht="17.25" customHeight="1" x14ac:dyDescent="0.2">
      <c r="A4" s="41" t="s">
        <v>13</v>
      </c>
      <c r="B4" s="125"/>
      <c r="C4" s="125">
        <f>C11+C24+C36+C48+C59+C69+C80+C91+C102</f>
        <v>0</v>
      </c>
      <c r="D4" s="125">
        <f>D11+D24+D36+D48+D59+D69+D80+D91+D102</f>
        <v>0</v>
      </c>
      <c r="E4" s="42"/>
      <c r="F4" s="42"/>
      <c r="G4" s="43"/>
      <c r="H4" s="66"/>
      <c r="I4" s="44"/>
      <c r="J4" s="127">
        <f>B3-C4-D4</f>
        <v>0</v>
      </c>
      <c r="K4" s="45"/>
    </row>
    <row r="5" spans="1:11" ht="16.5" customHeight="1" x14ac:dyDescent="0.2">
      <c r="A5" s="46"/>
      <c r="B5" s="53" t="e">
        <f>(C4+D4)/B3</f>
        <v>#DIV/0!</v>
      </c>
      <c r="C5" s="54" t="str">
        <f>IF(C3&gt;0,C4/C3,"")</f>
        <v/>
      </c>
      <c r="D5" s="54" t="str">
        <f>IF(D3&gt;0,D4/D3,"")</f>
        <v/>
      </c>
      <c r="E5" s="34"/>
      <c r="F5" s="34"/>
      <c r="G5" s="35"/>
      <c r="H5" s="64"/>
      <c r="I5" s="36"/>
      <c r="J5" s="34"/>
      <c r="K5" s="37"/>
    </row>
    <row r="6" spans="1:11" s="30" customFormat="1" ht="18" customHeight="1" x14ac:dyDescent="0.2">
      <c r="A6" s="304" t="s">
        <v>114</v>
      </c>
      <c r="B6" s="280" t="s">
        <v>6</v>
      </c>
      <c r="C6" s="292" t="s">
        <v>7</v>
      </c>
      <c r="D6" s="292"/>
      <c r="E6" s="293"/>
      <c r="F6" s="293"/>
      <c r="G6" s="293"/>
      <c r="H6" s="293"/>
      <c r="I6" s="294"/>
      <c r="J6" s="338" t="s">
        <v>11</v>
      </c>
      <c r="K6" s="47"/>
    </row>
    <row r="7" spans="1:11" s="30" customFormat="1" ht="18" customHeight="1" x14ac:dyDescent="0.2">
      <c r="A7" s="305"/>
      <c r="B7" s="281"/>
      <c r="C7" s="283" t="s">
        <v>8</v>
      </c>
      <c r="D7" s="284"/>
      <c r="E7" s="276" t="s">
        <v>14</v>
      </c>
      <c r="F7" s="285" t="s">
        <v>9</v>
      </c>
      <c r="G7" s="276" t="s">
        <v>10</v>
      </c>
      <c r="H7" s="276" t="s">
        <v>98</v>
      </c>
      <c r="I7" s="341" t="str">
        <f>'1. Tööjõukulud'!I7:I8</f>
        <v>Pangakontolt tasumise kuupäev</v>
      </c>
      <c r="J7" s="339"/>
      <c r="K7" s="47"/>
    </row>
    <row r="8" spans="1:11" ht="54" customHeight="1" x14ac:dyDescent="0.2">
      <c r="A8" s="306"/>
      <c r="B8" s="282"/>
      <c r="C8" s="48" t="s">
        <v>127</v>
      </c>
      <c r="D8" s="170" t="s">
        <v>66</v>
      </c>
      <c r="E8" s="277"/>
      <c r="F8" s="286"/>
      <c r="G8" s="277"/>
      <c r="H8" s="277"/>
      <c r="I8" s="279"/>
      <c r="J8" s="340"/>
      <c r="K8" s="37"/>
    </row>
    <row r="9" spans="1:11" x14ac:dyDescent="0.2">
      <c r="A9" s="49"/>
      <c r="B9" s="348">
        <f>Eelarve!E23</f>
        <v>0</v>
      </c>
      <c r="C9" s="348">
        <f>Eelarve!F23</f>
        <v>0</v>
      </c>
      <c r="D9" s="348">
        <f>Eelarve!G23</f>
        <v>0</v>
      </c>
      <c r="E9" s="350"/>
      <c r="F9" s="351"/>
      <c r="G9" s="351"/>
      <c r="H9" s="351"/>
      <c r="I9" s="352"/>
      <c r="J9" s="359">
        <f>B9-C11-D11</f>
        <v>0</v>
      </c>
      <c r="K9" s="37"/>
    </row>
    <row r="10" spans="1:11" s="31" customFormat="1" ht="3.75" customHeight="1" x14ac:dyDescent="0.2">
      <c r="A10" s="298" t="str">
        <f>Eelarve!A23</f>
        <v xml:space="preserve">2.1. </v>
      </c>
      <c r="B10" s="349"/>
      <c r="C10" s="349"/>
      <c r="D10" s="349"/>
      <c r="E10" s="353"/>
      <c r="F10" s="354"/>
      <c r="G10" s="354"/>
      <c r="H10" s="354"/>
      <c r="I10" s="355"/>
      <c r="J10" s="360"/>
      <c r="K10" s="50"/>
    </row>
    <row r="11" spans="1:11" s="31" customFormat="1" ht="15.75" customHeight="1" x14ac:dyDescent="0.2">
      <c r="A11" s="298"/>
      <c r="B11" s="342"/>
      <c r="C11" s="51">
        <f>SUM(C12:C21)</f>
        <v>0</v>
      </c>
      <c r="D11" s="51">
        <f>SUM(D12:D21)</f>
        <v>0</v>
      </c>
      <c r="E11" s="356"/>
      <c r="F11" s="357"/>
      <c r="G11" s="357"/>
      <c r="H11" s="357"/>
      <c r="I11" s="358"/>
      <c r="J11" s="361"/>
      <c r="K11" s="50"/>
    </row>
    <row r="12" spans="1:11" x14ac:dyDescent="0.2">
      <c r="A12" s="299"/>
      <c r="B12" s="343"/>
      <c r="C12" s="69"/>
      <c r="D12" s="69"/>
      <c r="E12" s="71"/>
      <c r="F12" s="82"/>
      <c r="G12" s="83"/>
      <c r="H12" s="84"/>
      <c r="I12" s="72"/>
      <c r="J12" s="345"/>
      <c r="K12" s="37"/>
    </row>
    <row r="13" spans="1:11" x14ac:dyDescent="0.2">
      <c r="A13" s="299"/>
      <c r="B13" s="343"/>
      <c r="C13" s="69"/>
      <c r="D13" s="69"/>
      <c r="E13" s="71"/>
      <c r="F13" s="82"/>
      <c r="G13" s="83"/>
      <c r="H13" s="84"/>
      <c r="I13" s="72"/>
      <c r="J13" s="346"/>
      <c r="K13" s="37"/>
    </row>
    <row r="14" spans="1:11" x14ac:dyDescent="0.2">
      <c r="A14" s="299"/>
      <c r="B14" s="343"/>
      <c r="C14" s="69"/>
      <c r="D14" s="69"/>
      <c r="E14" s="74"/>
      <c r="F14" s="74"/>
      <c r="G14" s="85"/>
      <c r="H14" s="86"/>
      <c r="I14" s="72"/>
      <c r="J14" s="346"/>
      <c r="K14" s="37"/>
    </row>
    <row r="15" spans="1:11" x14ac:dyDescent="0.2">
      <c r="A15" s="299"/>
      <c r="B15" s="343"/>
      <c r="C15" s="69"/>
      <c r="D15" s="69"/>
      <c r="E15" s="74"/>
      <c r="F15" s="74"/>
      <c r="G15" s="85"/>
      <c r="H15" s="86"/>
      <c r="I15" s="72"/>
      <c r="J15" s="346"/>
      <c r="K15" s="37"/>
    </row>
    <row r="16" spans="1:11" x14ac:dyDescent="0.2">
      <c r="A16" s="300"/>
      <c r="B16" s="343"/>
      <c r="C16" s="69"/>
      <c r="D16" s="69"/>
      <c r="E16" s="188"/>
      <c r="F16" s="74"/>
      <c r="G16" s="85"/>
      <c r="H16" s="86"/>
      <c r="I16" s="72"/>
      <c r="J16" s="346"/>
      <c r="K16" s="37"/>
    </row>
    <row r="17" spans="1:11" x14ac:dyDescent="0.2">
      <c r="A17" s="300"/>
      <c r="B17" s="343"/>
      <c r="C17" s="69"/>
      <c r="D17" s="69"/>
      <c r="E17" s="74"/>
      <c r="F17" s="74"/>
      <c r="G17" s="85"/>
      <c r="H17" s="86"/>
      <c r="I17" s="72"/>
      <c r="J17" s="346"/>
      <c r="K17" s="37"/>
    </row>
    <row r="18" spans="1:11" x14ac:dyDescent="0.2">
      <c r="A18" s="300"/>
      <c r="B18" s="343"/>
      <c r="C18" s="69"/>
      <c r="D18" s="77"/>
      <c r="E18" s="74"/>
      <c r="F18" s="74"/>
      <c r="G18" s="85"/>
      <c r="H18" s="86"/>
      <c r="I18" s="72"/>
      <c r="J18" s="346"/>
      <c r="K18" s="37"/>
    </row>
    <row r="19" spans="1:11" x14ac:dyDescent="0.2">
      <c r="A19" s="300"/>
      <c r="B19" s="343"/>
      <c r="C19" s="69"/>
      <c r="D19" s="69"/>
      <c r="E19" s="74"/>
      <c r="F19" s="74"/>
      <c r="G19" s="85"/>
      <c r="H19" s="86"/>
      <c r="I19" s="72"/>
      <c r="J19" s="346"/>
      <c r="K19" s="37"/>
    </row>
    <row r="20" spans="1:11" x14ac:dyDescent="0.2">
      <c r="A20" s="300"/>
      <c r="B20" s="343"/>
      <c r="C20" s="69"/>
      <c r="D20" s="69"/>
      <c r="E20" s="74"/>
      <c r="F20" s="74"/>
      <c r="G20" s="85"/>
      <c r="H20" s="86"/>
      <c r="I20" s="72"/>
      <c r="J20" s="346"/>
      <c r="K20" s="37"/>
    </row>
    <row r="21" spans="1:11" x14ac:dyDescent="0.2">
      <c r="A21" s="301"/>
      <c r="B21" s="344"/>
      <c r="C21" s="126"/>
      <c r="D21" s="126"/>
      <c r="E21" s="75"/>
      <c r="F21" s="75"/>
      <c r="G21" s="87"/>
      <c r="H21" s="88"/>
      <c r="I21" s="89"/>
      <c r="J21" s="347"/>
      <c r="K21" s="37"/>
    </row>
    <row r="22" spans="1:11" x14ac:dyDescent="0.2">
      <c r="A22" s="49"/>
      <c r="B22" s="348">
        <f>Eelarve!E24</f>
        <v>0</v>
      </c>
      <c r="C22" s="348">
        <f>Eelarve!F24</f>
        <v>0</v>
      </c>
      <c r="D22" s="348">
        <f>Eelarve!G24</f>
        <v>0</v>
      </c>
      <c r="E22" s="350"/>
      <c r="F22" s="351"/>
      <c r="G22" s="351"/>
      <c r="H22" s="351"/>
      <c r="I22" s="352"/>
      <c r="J22" s="359">
        <f>B22-C24-D24</f>
        <v>0</v>
      </c>
      <c r="K22" s="37"/>
    </row>
    <row r="23" spans="1:11" ht="6.75" customHeight="1" x14ac:dyDescent="0.2">
      <c r="A23" s="298" t="str">
        <f>Eelarve!A24</f>
        <v>2.2.</v>
      </c>
      <c r="B23" s="349"/>
      <c r="C23" s="349"/>
      <c r="D23" s="349"/>
      <c r="E23" s="353"/>
      <c r="F23" s="354"/>
      <c r="G23" s="354"/>
      <c r="H23" s="354"/>
      <c r="I23" s="355"/>
      <c r="J23" s="360"/>
      <c r="K23" s="37"/>
    </row>
    <row r="24" spans="1:11" ht="16.5" customHeight="1" x14ac:dyDescent="0.2">
      <c r="A24" s="298"/>
      <c r="B24" s="342"/>
      <c r="C24" s="51">
        <f>SUM(C25:C33)</f>
        <v>0</v>
      </c>
      <c r="D24" s="51">
        <f>SUM(D25:D33)</f>
        <v>0</v>
      </c>
      <c r="E24" s="356"/>
      <c r="F24" s="357"/>
      <c r="G24" s="357"/>
      <c r="H24" s="357"/>
      <c r="I24" s="358"/>
      <c r="J24" s="361"/>
      <c r="K24" s="37"/>
    </row>
    <row r="25" spans="1:11" x14ac:dyDescent="0.2">
      <c r="A25" s="299"/>
      <c r="B25" s="343"/>
      <c r="C25" s="69"/>
      <c r="D25" s="69"/>
      <c r="E25" s="71"/>
      <c r="F25" s="82"/>
      <c r="G25" s="83"/>
      <c r="H25" s="84"/>
      <c r="I25" s="72"/>
      <c r="J25" s="345"/>
      <c r="K25" s="37"/>
    </row>
    <row r="26" spans="1:11" x14ac:dyDescent="0.2">
      <c r="A26" s="299"/>
      <c r="B26" s="343"/>
      <c r="C26" s="69"/>
      <c r="D26" s="69"/>
      <c r="E26" s="71"/>
      <c r="F26" s="82"/>
      <c r="G26" s="83"/>
      <c r="H26" s="84"/>
      <c r="I26" s="72"/>
      <c r="J26" s="346"/>
      <c r="K26" s="37"/>
    </row>
    <row r="27" spans="1:11" x14ac:dyDescent="0.2">
      <c r="A27" s="299"/>
      <c r="B27" s="343"/>
      <c r="C27" s="69"/>
      <c r="D27" s="69"/>
      <c r="E27" s="74"/>
      <c r="F27" s="74"/>
      <c r="G27" s="85"/>
      <c r="H27" s="86"/>
      <c r="I27" s="72"/>
      <c r="J27" s="346"/>
      <c r="K27" s="37"/>
    </row>
    <row r="28" spans="1:11" x14ac:dyDescent="0.2">
      <c r="A28" s="300"/>
      <c r="B28" s="343"/>
      <c r="C28" s="69"/>
      <c r="D28" s="69"/>
      <c r="E28" s="74"/>
      <c r="F28" s="74"/>
      <c r="G28" s="85"/>
      <c r="H28" s="86"/>
      <c r="I28" s="72"/>
      <c r="J28" s="346"/>
      <c r="K28" s="37"/>
    </row>
    <row r="29" spans="1:11" x14ac:dyDescent="0.2">
      <c r="A29" s="300"/>
      <c r="B29" s="343"/>
      <c r="C29" s="69"/>
      <c r="D29" s="69"/>
      <c r="E29" s="74"/>
      <c r="F29" s="74"/>
      <c r="G29" s="85"/>
      <c r="H29" s="86"/>
      <c r="I29" s="72"/>
      <c r="J29" s="346"/>
      <c r="K29" s="37"/>
    </row>
    <row r="30" spans="1:11" x14ac:dyDescent="0.2">
      <c r="A30" s="300"/>
      <c r="B30" s="343"/>
      <c r="C30" s="69"/>
      <c r="D30" s="69"/>
      <c r="E30" s="74"/>
      <c r="F30" s="74"/>
      <c r="G30" s="85"/>
      <c r="H30" s="86"/>
      <c r="I30" s="72"/>
      <c r="J30" s="346"/>
      <c r="K30" s="37"/>
    </row>
    <row r="31" spans="1:11" x14ac:dyDescent="0.2">
      <c r="A31" s="300"/>
      <c r="B31" s="343"/>
      <c r="C31" s="69"/>
      <c r="D31" s="69"/>
      <c r="E31" s="74"/>
      <c r="F31" s="82"/>
      <c r="G31" s="85"/>
      <c r="H31" s="86"/>
      <c r="I31" s="72"/>
      <c r="J31" s="346"/>
      <c r="K31" s="37"/>
    </row>
    <row r="32" spans="1:11" x14ac:dyDescent="0.2">
      <c r="A32" s="300"/>
      <c r="B32" s="343"/>
      <c r="C32" s="69"/>
      <c r="D32" s="69"/>
      <c r="E32" s="74"/>
      <c r="F32" s="74"/>
      <c r="G32" s="85"/>
      <c r="H32" s="86"/>
      <c r="I32" s="72"/>
      <c r="J32" s="346"/>
      <c r="K32" s="37"/>
    </row>
    <row r="33" spans="1:11" x14ac:dyDescent="0.2">
      <c r="A33" s="301"/>
      <c r="B33" s="344"/>
      <c r="C33" s="126"/>
      <c r="D33" s="126"/>
      <c r="E33" s="75"/>
      <c r="F33" s="75"/>
      <c r="G33" s="87"/>
      <c r="H33" s="88"/>
      <c r="I33" s="89"/>
      <c r="J33" s="347"/>
      <c r="K33" s="37"/>
    </row>
    <row r="34" spans="1:11" x14ac:dyDescent="0.2">
      <c r="A34" s="49"/>
      <c r="B34" s="348">
        <f>Eelarve!E25</f>
        <v>0</v>
      </c>
      <c r="C34" s="348">
        <f>Eelarve!F25</f>
        <v>0</v>
      </c>
      <c r="D34" s="348">
        <f>Eelarve!G25</f>
        <v>0</v>
      </c>
      <c r="E34" s="350"/>
      <c r="F34" s="351"/>
      <c r="G34" s="351"/>
      <c r="H34" s="351"/>
      <c r="I34" s="352"/>
      <c r="J34" s="359">
        <f>B34-C36-D36</f>
        <v>0</v>
      </c>
      <c r="K34" s="37"/>
    </row>
    <row r="35" spans="1:11" ht="6" customHeight="1" x14ac:dyDescent="0.2">
      <c r="A35" s="298" t="str">
        <f>Eelarve!A25</f>
        <v>2.3.</v>
      </c>
      <c r="B35" s="349"/>
      <c r="C35" s="349"/>
      <c r="D35" s="349"/>
      <c r="E35" s="353"/>
      <c r="F35" s="354"/>
      <c r="G35" s="354"/>
      <c r="H35" s="354"/>
      <c r="I35" s="355"/>
      <c r="J35" s="360"/>
      <c r="K35" s="37"/>
    </row>
    <row r="36" spans="1:11" ht="15.75" customHeight="1" x14ac:dyDescent="0.2">
      <c r="A36" s="298"/>
      <c r="B36" s="342"/>
      <c r="C36" s="51">
        <f>SUM(C37:C45)</f>
        <v>0</v>
      </c>
      <c r="D36" s="51">
        <f>SUM(D37:D45)</f>
        <v>0</v>
      </c>
      <c r="E36" s="356"/>
      <c r="F36" s="357"/>
      <c r="G36" s="357"/>
      <c r="H36" s="357"/>
      <c r="I36" s="358"/>
      <c r="J36" s="361"/>
      <c r="K36" s="37"/>
    </row>
    <row r="37" spans="1:11" x14ac:dyDescent="0.2">
      <c r="A37" s="299"/>
      <c r="B37" s="343"/>
      <c r="C37" s="69"/>
      <c r="D37" s="69"/>
      <c r="E37" s="71"/>
      <c r="F37" s="82"/>
      <c r="G37" s="83"/>
      <c r="H37" s="84"/>
      <c r="I37" s="72"/>
      <c r="J37" s="345"/>
      <c r="K37" s="37"/>
    </row>
    <row r="38" spans="1:11" x14ac:dyDescent="0.2">
      <c r="A38" s="299"/>
      <c r="B38" s="343"/>
      <c r="C38" s="69"/>
      <c r="D38" s="69"/>
      <c r="E38" s="71"/>
      <c r="F38" s="82"/>
      <c r="G38" s="83"/>
      <c r="H38" s="84"/>
      <c r="I38" s="72"/>
      <c r="J38" s="346"/>
      <c r="K38" s="37"/>
    </row>
    <row r="39" spans="1:11" x14ac:dyDescent="0.2">
      <c r="A39" s="299"/>
      <c r="B39" s="343"/>
      <c r="C39" s="69"/>
      <c r="D39" s="69"/>
      <c r="E39" s="74"/>
      <c r="F39" s="74"/>
      <c r="G39" s="85"/>
      <c r="H39" s="86"/>
      <c r="I39" s="72"/>
      <c r="J39" s="346"/>
      <c r="K39" s="37"/>
    </row>
    <row r="40" spans="1:11" x14ac:dyDescent="0.2">
      <c r="A40" s="300"/>
      <c r="B40" s="343"/>
      <c r="C40" s="69"/>
      <c r="D40" s="69"/>
      <c r="E40" s="74"/>
      <c r="F40" s="74"/>
      <c r="G40" s="85"/>
      <c r="H40" s="86"/>
      <c r="I40" s="72"/>
      <c r="J40" s="346"/>
      <c r="K40" s="37"/>
    </row>
    <row r="41" spans="1:11" x14ac:dyDescent="0.2">
      <c r="A41" s="300"/>
      <c r="B41" s="343"/>
      <c r="C41" s="69"/>
      <c r="D41" s="69"/>
      <c r="E41" s="74"/>
      <c r="F41" s="74"/>
      <c r="G41" s="85"/>
      <c r="H41" s="86"/>
      <c r="I41" s="72"/>
      <c r="J41" s="346"/>
      <c r="K41" s="37"/>
    </row>
    <row r="42" spans="1:11" x14ac:dyDescent="0.2">
      <c r="A42" s="300"/>
      <c r="B42" s="343"/>
      <c r="C42" s="69"/>
      <c r="D42" s="69"/>
      <c r="E42" s="74"/>
      <c r="F42" s="74"/>
      <c r="G42" s="85"/>
      <c r="H42" s="86"/>
      <c r="I42" s="72"/>
      <c r="J42" s="346"/>
      <c r="K42" s="37"/>
    </row>
    <row r="43" spans="1:11" x14ac:dyDescent="0.2">
      <c r="A43" s="300"/>
      <c r="B43" s="343"/>
      <c r="C43" s="69"/>
      <c r="D43" s="69"/>
      <c r="E43" s="74"/>
      <c r="F43" s="74"/>
      <c r="G43" s="85"/>
      <c r="H43" s="86"/>
      <c r="I43" s="72"/>
      <c r="J43" s="346"/>
      <c r="K43" s="37"/>
    </row>
    <row r="44" spans="1:11" x14ac:dyDescent="0.2">
      <c r="A44" s="300"/>
      <c r="B44" s="343"/>
      <c r="C44" s="69"/>
      <c r="D44" s="69"/>
      <c r="E44" s="74"/>
      <c r="F44" s="74"/>
      <c r="G44" s="85"/>
      <c r="H44" s="86"/>
      <c r="I44" s="72"/>
      <c r="J44" s="346"/>
      <c r="K44" s="37"/>
    </row>
    <row r="45" spans="1:11" x14ac:dyDescent="0.2">
      <c r="A45" s="301"/>
      <c r="B45" s="344"/>
      <c r="C45" s="126"/>
      <c r="D45" s="126"/>
      <c r="E45" s="75"/>
      <c r="F45" s="75"/>
      <c r="G45" s="87"/>
      <c r="H45" s="88"/>
      <c r="I45" s="89"/>
      <c r="J45" s="347"/>
      <c r="K45" s="37"/>
    </row>
    <row r="46" spans="1:11" x14ac:dyDescent="0.2">
      <c r="A46" s="49"/>
      <c r="B46" s="348">
        <f>Eelarve!E26</f>
        <v>0</v>
      </c>
      <c r="C46" s="348">
        <f>Eelarve!F26</f>
        <v>0</v>
      </c>
      <c r="D46" s="348">
        <f>Eelarve!G26</f>
        <v>0</v>
      </c>
      <c r="E46" s="350"/>
      <c r="F46" s="351"/>
      <c r="G46" s="351"/>
      <c r="H46" s="351"/>
      <c r="I46" s="352"/>
      <c r="J46" s="359">
        <f>B46-C48-D48</f>
        <v>0</v>
      </c>
      <c r="K46" s="37"/>
    </row>
    <row r="47" spans="1:11" ht="3.75" customHeight="1" x14ac:dyDescent="0.2">
      <c r="A47" s="298" t="str">
        <f>Eelarve!A26</f>
        <v>2.4.</v>
      </c>
      <c r="B47" s="349"/>
      <c r="C47" s="349"/>
      <c r="D47" s="349"/>
      <c r="E47" s="353"/>
      <c r="F47" s="354"/>
      <c r="G47" s="354"/>
      <c r="H47" s="354"/>
      <c r="I47" s="355"/>
      <c r="J47" s="360"/>
      <c r="K47" s="37"/>
    </row>
    <row r="48" spans="1:11" ht="19.5" customHeight="1" x14ac:dyDescent="0.2">
      <c r="A48" s="298"/>
      <c r="B48" s="342"/>
      <c r="C48" s="51">
        <f>SUM(C49:C56)</f>
        <v>0</v>
      </c>
      <c r="D48" s="51">
        <f>SUM(D49:D56)</f>
        <v>0</v>
      </c>
      <c r="E48" s="356"/>
      <c r="F48" s="357"/>
      <c r="G48" s="357"/>
      <c r="H48" s="357"/>
      <c r="I48" s="358"/>
      <c r="J48" s="361"/>
      <c r="K48" s="37"/>
    </row>
    <row r="49" spans="1:11" x14ac:dyDescent="0.2">
      <c r="A49" s="299"/>
      <c r="B49" s="343"/>
      <c r="C49" s="69"/>
      <c r="D49" s="69"/>
      <c r="E49" s="71"/>
      <c r="F49" s="82"/>
      <c r="G49" s="83"/>
      <c r="H49" s="84"/>
      <c r="I49" s="72"/>
      <c r="J49" s="345"/>
      <c r="K49" s="37"/>
    </row>
    <row r="50" spans="1:11" x14ac:dyDescent="0.2">
      <c r="A50" s="299"/>
      <c r="B50" s="343"/>
      <c r="C50" s="69"/>
      <c r="D50" s="69"/>
      <c r="E50" s="71"/>
      <c r="F50" s="82"/>
      <c r="G50" s="83"/>
      <c r="H50" s="84"/>
      <c r="I50" s="72"/>
      <c r="J50" s="346"/>
      <c r="K50" s="37"/>
    </row>
    <row r="51" spans="1:11" x14ac:dyDescent="0.2">
      <c r="A51" s="299"/>
      <c r="B51" s="343"/>
      <c r="C51" s="69"/>
      <c r="D51" s="69"/>
      <c r="E51" s="74"/>
      <c r="F51" s="74"/>
      <c r="G51" s="85"/>
      <c r="H51" s="86"/>
      <c r="I51" s="72"/>
      <c r="J51" s="346"/>
      <c r="K51" s="37"/>
    </row>
    <row r="52" spans="1:11" x14ac:dyDescent="0.2">
      <c r="A52" s="300"/>
      <c r="B52" s="343"/>
      <c r="C52" s="69"/>
      <c r="D52" s="69"/>
      <c r="E52" s="74"/>
      <c r="F52" s="74"/>
      <c r="G52" s="85"/>
      <c r="H52" s="86"/>
      <c r="I52" s="72"/>
      <c r="J52" s="346"/>
      <c r="K52" s="37"/>
    </row>
    <row r="53" spans="1:11" x14ac:dyDescent="0.2">
      <c r="A53" s="300"/>
      <c r="B53" s="343"/>
      <c r="C53" s="69"/>
      <c r="D53" s="69"/>
      <c r="E53" s="74"/>
      <c r="F53" s="74"/>
      <c r="G53" s="85"/>
      <c r="H53" s="86"/>
      <c r="I53" s="72"/>
      <c r="J53" s="346"/>
      <c r="K53" s="37"/>
    </row>
    <row r="54" spans="1:11" x14ac:dyDescent="0.2">
      <c r="A54" s="300"/>
      <c r="B54" s="343"/>
      <c r="C54" s="69"/>
      <c r="D54" s="69"/>
      <c r="E54" s="74"/>
      <c r="F54" s="74"/>
      <c r="G54" s="85"/>
      <c r="H54" s="86"/>
      <c r="I54" s="72"/>
      <c r="J54" s="346"/>
      <c r="K54" s="37"/>
    </row>
    <row r="55" spans="1:11" x14ac:dyDescent="0.2">
      <c r="A55" s="300"/>
      <c r="B55" s="343"/>
      <c r="C55" s="69"/>
      <c r="D55" s="69"/>
      <c r="E55" s="74"/>
      <c r="F55" s="74"/>
      <c r="G55" s="85"/>
      <c r="H55" s="86"/>
      <c r="I55" s="72"/>
      <c r="J55" s="346"/>
      <c r="K55" s="37"/>
    </row>
    <row r="56" spans="1:11" x14ac:dyDescent="0.2">
      <c r="A56" s="301"/>
      <c r="B56" s="344"/>
      <c r="C56" s="126"/>
      <c r="D56" s="126"/>
      <c r="E56" s="75"/>
      <c r="F56" s="75"/>
      <c r="G56" s="87"/>
      <c r="H56" s="88"/>
      <c r="I56" s="89"/>
      <c r="J56" s="347"/>
      <c r="K56" s="37"/>
    </row>
    <row r="57" spans="1:11" x14ac:dyDescent="0.2">
      <c r="A57" s="49"/>
      <c r="B57" s="348">
        <f>Eelarve!E27</f>
        <v>0</v>
      </c>
      <c r="C57" s="348">
        <f>Eelarve!F27</f>
        <v>0</v>
      </c>
      <c r="D57" s="348">
        <f>Eelarve!G27</f>
        <v>0</v>
      </c>
      <c r="E57" s="350"/>
      <c r="F57" s="351"/>
      <c r="G57" s="351"/>
      <c r="H57" s="351"/>
      <c r="I57" s="352"/>
      <c r="J57" s="359">
        <f>B57-C59-D59</f>
        <v>0</v>
      </c>
      <c r="K57" s="37"/>
    </row>
    <row r="58" spans="1:11" ht="4.5" customHeight="1" x14ac:dyDescent="0.2">
      <c r="A58" s="298" t="str">
        <f>Eelarve!A27</f>
        <v>2.5.</v>
      </c>
      <c r="B58" s="349"/>
      <c r="C58" s="349"/>
      <c r="D58" s="349"/>
      <c r="E58" s="353"/>
      <c r="F58" s="354"/>
      <c r="G58" s="354"/>
      <c r="H58" s="354"/>
      <c r="I58" s="355"/>
      <c r="J58" s="360"/>
      <c r="K58" s="37"/>
    </row>
    <row r="59" spans="1:11" ht="16.5" customHeight="1" x14ac:dyDescent="0.2">
      <c r="A59" s="298"/>
      <c r="B59" s="342"/>
      <c r="C59" s="51">
        <f>SUM(C60:C66)</f>
        <v>0</v>
      </c>
      <c r="D59" s="51">
        <f>SUM(D60:D66)</f>
        <v>0</v>
      </c>
      <c r="E59" s="356"/>
      <c r="F59" s="357"/>
      <c r="G59" s="357"/>
      <c r="H59" s="357"/>
      <c r="I59" s="358"/>
      <c r="J59" s="361"/>
      <c r="K59" s="37"/>
    </row>
    <row r="60" spans="1:11" x14ac:dyDescent="0.2">
      <c r="A60" s="299"/>
      <c r="B60" s="343"/>
      <c r="C60" s="69"/>
      <c r="D60" s="69"/>
      <c r="E60" s="71"/>
      <c r="F60" s="82"/>
      <c r="G60" s="83"/>
      <c r="H60" s="84"/>
      <c r="I60" s="72"/>
      <c r="J60" s="345"/>
      <c r="K60" s="37"/>
    </row>
    <row r="61" spans="1:11" x14ac:dyDescent="0.2">
      <c r="A61" s="299"/>
      <c r="B61" s="343"/>
      <c r="C61" s="69"/>
      <c r="D61" s="69"/>
      <c r="E61" s="71"/>
      <c r="F61" s="82"/>
      <c r="G61" s="83"/>
      <c r="H61" s="84"/>
      <c r="I61" s="72"/>
      <c r="J61" s="346"/>
      <c r="K61" s="37"/>
    </row>
    <row r="62" spans="1:11" x14ac:dyDescent="0.2">
      <c r="A62" s="300"/>
      <c r="B62" s="343"/>
      <c r="C62" s="69"/>
      <c r="D62" s="69"/>
      <c r="E62" s="74"/>
      <c r="F62" s="74"/>
      <c r="G62" s="85"/>
      <c r="H62" s="86"/>
      <c r="I62" s="72"/>
      <c r="J62" s="346"/>
      <c r="K62" s="37"/>
    </row>
    <row r="63" spans="1:11" x14ac:dyDescent="0.2">
      <c r="A63" s="300"/>
      <c r="B63" s="343"/>
      <c r="C63" s="69"/>
      <c r="D63" s="69"/>
      <c r="E63" s="74"/>
      <c r="F63" s="74"/>
      <c r="G63" s="85"/>
      <c r="H63" s="86"/>
      <c r="I63" s="72"/>
      <c r="J63" s="346"/>
      <c r="K63" s="37"/>
    </row>
    <row r="64" spans="1:11" x14ac:dyDescent="0.2">
      <c r="A64" s="300"/>
      <c r="B64" s="343"/>
      <c r="C64" s="69"/>
      <c r="D64" s="69"/>
      <c r="E64" s="74"/>
      <c r="F64" s="74"/>
      <c r="G64" s="85"/>
      <c r="H64" s="86"/>
      <c r="I64" s="72"/>
      <c r="J64" s="346"/>
      <c r="K64" s="37"/>
    </row>
    <row r="65" spans="1:11" x14ac:dyDescent="0.2">
      <c r="A65" s="300"/>
      <c r="B65" s="343"/>
      <c r="C65" s="69"/>
      <c r="D65" s="69"/>
      <c r="E65" s="74"/>
      <c r="F65" s="74"/>
      <c r="G65" s="85"/>
      <c r="H65" s="86"/>
      <c r="I65" s="72"/>
      <c r="J65" s="346"/>
      <c r="K65" s="37"/>
    </row>
    <row r="66" spans="1:11" x14ac:dyDescent="0.2">
      <c r="A66" s="301"/>
      <c r="B66" s="344"/>
      <c r="C66" s="126"/>
      <c r="D66" s="126"/>
      <c r="E66" s="75"/>
      <c r="F66" s="75"/>
      <c r="G66" s="87"/>
      <c r="H66" s="88"/>
      <c r="I66" s="89"/>
      <c r="J66" s="347"/>
      <c r="K66" s="37"/>
    </row>
    <row r="67" spans="1:11" x14ac:dyDescent="0.2">
      <c r="A67" s="198"/>
      <c r="B67" s="348">
        <f>Eelarve!E28</f>
        <v>0</v>
      </c>
      <c r="C67" s="348">
        <f>Eelarve!F28</f>
        <v>0</v>
      </c>
      <c r="D67" s="348">
        <f>Eelarve!G28</f>
        <v>0</v>
      </c>
      <c r="E67" s="350"/>
      <c r="F67" s="351"/>
      <c r="G67" s="351"/>
      <c r="H67" s="351"/>
      <c r="I67" s="352"/>
      <c r="J67" s="359">
        <f>B67-C69-D69</f>
        <v>0</v>
      </c>
      <c r="K67" s="37"/>
    </row>
    <row r="68" spans="1:11" ht="4.5" customHeight="1" x14ac:dyDescent="0.2">
      <c r="A68" s="298" t="str">
        <f>Eelarve!A28</f>
        <v>2.6.</v>
      </c>
      <c r="B68" s="349"/>
      <c r="C68" s="349"/>
      <c r="D68" s="349"/>
      <c r="E68" s="353"/>
      <c r="F68" s="354"/>
      <c r="G68" s="354"/>
      <c r="H68" s="354"/>
      <c r="I68" s="355"/>
      <c r="J68" s="360"/>
      <c r="K68" s="37"/>
    </row>
    <row r="69" spans="1:11" ht="16.5" customHeight="1" x14ac:dyDescent="0.2">
      <c r="A69" s="298"/>
      <c r="B69" s="342"/>
      <c r="C69" s="51">
        <f>SUM(C70:C77)</f>
        <v>0</v>
      </c>
      <c r="D69" s="51">
        <f>SUM(D70:D77)</f>
        <v>0</v>
      </c>
      <c r="E69" s="356"/>
      <c r="F69" s="357"/>
      <c r="G69" s="357"/>
      <c r="H69" s="357"/>
      <c r="I69" s="358"/>
      <c r="J69" s="361"/>
      <c r="K69" s="37"/>
    </row>
    <row r="70" spans="1:11" x14ac:dyDescent="0.2">
      <c r="A70" s="299"/>
      <c r="B70" s="343"/>
      <c r="C70" s="69"/>
      <c r="D70" s="69"/>
      <c r="E70" s="71"/>
      <c r="F70" s="82"/>
      <c r="G70" s="83"/>
      <c r="H70" s="84"/>
      <c r="I70" s="72"/>
      <c r="J70" s="345"/>
      <c r="K70" s="37"/>
    </row>
    <row r="71" spans="1:11" x14ac:dyDescent="0.2">
      <c r="A71" s="299"/>
      <c r="B71" s="343"/>
      <c r="C71" s="69"/>
      <c r="D71" s="69"/>
      <c r="E71" s="71"/>
      <c r="F71" s="82"/>
      <c r="G71" s="83"/>
      <c r="H71" s="84"/>
      <c r="I71" s="72"/>
      <c r="J71" s="346"/>
      <c r="K71" s="37"/>
    </row>
    <row r="72" spans="1:11" x14ac:dyDescent="0.2">
      <c r="A72" s="299"/>
      <c r="B72" s="343"/>
      <c r="C72" s="69"/>
      <c r="D72" s="69"/>
      <c r="E72" s="74"/>
      <c r="F72" s="74"/>
      <c r="G72" s="85"/>
      <c r="H72" s="86"/>
      <c r="I72" s="72"/>
      <c r="J72" s="346"/>
      <c r="K72" s="37"/>
    </row>
    <row r="73" spans="1:11" x14ac:dyDescent="0.2">
      <c r="A73" s="300"/>
      <c r="B73" s="343"/>
      <c r="C73" s="69"/>
      <c r="D73" s="69"/>
      <c r="E73" s="74"/>
      <c r="F73" s="74"/>
      <c r="G73" s="85"/>
      <c r="H73" s="86"/>
      <c r="I73" s="72"/>
      <c r="J73" s="346"/>
      <c r="K73" s="37"/>
    </row>
    <row r="74" spans="1:11" x14ac:dyDescent="0.2">
      <c r="A74" s="300"/>
      <c r="B74" s="343"/>
      <c r="C74" s="69"/>
      <c r="D74" s="69"/>
      <c r="E74" s="74"/>
      <c r="F74" s="74"/>
      <c r="G74" s="85"/>
      <c r="H74" s="86"/>
      <c r="I74" s="72"/>
      <c r="J74" s="346"/>
      <c r="K74" s="37"/>
    </row>
    <row r="75" spans="1:11" x14ac:dyDescent="0.2">
      <c r="A75" s="300"/>
      <c r="B75" s="343"/>
      <c r="C75" s="69"/>
      <c r="D75" s="69"/>
      <c r="E75" s="74"/>
      <c r="F75" s="74"/>
      <c r="G75" s="85"/>
      <c r="H75" s="86"/>
      <c r="I75" s="72"/>
      <c r="J75" s="346"/>
      <c r="K75" s="37"/>
    </row>
    <row r="76" spans="1:11" x14ac:dyDescent="0.2">
      <c r="A76" s="300"/>
      <c r="B76" s="343"/>
      <c r="C76" s="69"/>
      <c r="D76" s="69"/>
      <c r="E76" s="74"/>
      <c r="F76" s="74"/>
      <c r="G76" s="85"/>
      <c r="H76" s="86"/>
      <c r="I76" s="72"/>
      <c r="J76" s="346"/>
      <c r="K76" s="37"/>
    </row>
    <row r="77" spans="1:11" x14ac:dyDescent="0.2">
      <c r="A77" s="301"/>
      <c r="B77" s="344"/>
      <c r="C77" s="126"/>
      <c r="D77" s="126"/>
      <c r="E77" s="75"/>
      <c r="F77" s="75"/>
      <c r="G77" s="87"/>
      <c r="H77" s="88"/>
      <c r="I77" s="89"/>
      <c r="J77" s="347"/>
      <c r="K77" s="37"/>
    </row>
    <row r="78" spans="1:11" x14ac:dyDescent="0.2">
      <c r="A78" s="198"/>
      <c r="B78" s="348">
        <f>Eelarve!E29</f>
        <v>0</v>
      </c>
      <c r="C78" s="348">
        <f>Eelarve!F29</f>
        <v>0</v>
      </c>
      <c r="D78" s="348">
        <f>Eelarve!G29</f>
        <v>0</v>
      </c>
      <c r="E78" s="350"/>
      <c r="F78" s="351"/>
      <c r="G78" s="351"/>
      <c r="H78" s="351"/>
      <c r="I78" s="352"/>
      <c r="J78" s="359">
        <f>B78-C80-D80</f>
        <v>0</v>
      </c>
      <c r="K78" s="37"/>
    </row>
    <row r="79" spans="1:11" ht="4.5" customHeight="1" x14ac:dyDescent="0.2">
      <c r="A79" s="298" t="str">
        <f>Eelarve!A29</f>
        <v>2.7.</v>
      </c>
      <c r="B79" s="349"/>
      <c r="C79" s="349"/>
      <c r="D79" s="349"/>
      <c r="E79" s="353"/>
      <c r="F79" s="354"/>
      <c r="G79" s="354"/>
      <c r="H79" s="354"/>
      <c r="I79" s="355"/>
      <c r="J79" s="360"/>
      <c r="K79" s="37"/>
    </row>
    <row r="80" spans="1:11" ht="16.5" customHeight="1" x14ac:dyDescent="0.2">
      <c r="A80" s="298"/>
      <c r="B80" s="342"/>
      <c r="C80" s="51">
        <f>SUM(C81:C88)</f>
        <v>0</v>
      </c>
      <c r="D80" s="51">
        <f>SUM(D81:D88)</f>
        <v>0</v>
      </c>
      <c r="E80" s="356"/>
      <c r="F80" s="357"/>
      <c r="G80" s="357"/>
      <c r="H80" s="357"/>
      <c r="I80" s="358"/>
      <c r="J80" s="361"/>
      <c r="K80" s="37"/>
    </row>
    <row r="81" spans="1:11" x14ac:dyDescent="0.2">
      <c r="A81" s="299"/>
      <c r="B81" s="343"/>
      <c r="C81" s="69"/>
      <c r="D81" s="69"/>
      <c r="E81" s="71"/>
      <c r="F81" s="82"/>
      <c r="G81" s="83"/>
      <c r="H81" s="84"/>
      <c r="I81" s="72"/>
      <c r="J81" s="345"/>
      <c r="K81" s="37"/>
    </row>
    <row r="82" spans="1:11" x14ac:dyDescent="0.2">
      <c r="A82" s="299"/>
      <c r="B82" s="343"/>
      <c r="C82" s="69"/>
      <c r="D82" s="69"/>
      <c r="E82" s="71"/>
      <c r="F82" s="82"/>
      <c r="G82" s="83"/>
      <c r="H82" s="84"/>
      <c r="I82" s="72"/>
      <c r="J82" s="346"/>
      <c r="K82" s="37"/>
    </row>
    <row r="83" spans="1:11" x14ac:dyDescent="0.2">
      <c r="A83" s="299"/>
      <c r="B83" s="343"/>
      <c r="C83" s="69"/>
      <c r="D83" s="69"/>
      <c r="E83" s="74"/>
      <c r="F83" s="74"/>
      <c r="G83" s="85"/>
      <c r="H83" s="86"/>
      <c r="I83" s="72"/>
      <c r="J83" s="346"/>
      <c r="K83" s="37"/>
    </row>
    <row r="84" spans="1:11" x14ac:dyDescent="0.2">
      <c r="A84" s="300"/>
      <c r="B84" s="343"/>
      <c r="C84" s="69"/>
      <c r="D84" s="69"/>
      <c r="E84" s="74"/>
      <c r="F84" s="74"/>
      <c r="G84" s="85"/>
      <c r="H84" s="86"/>
      <c r="I84" s="72"/>
      <c r="J84" s="346"/>
      <c r="K84" s="37"/>
    </row>
    <row r="85" spans="1:11" x14ac:dyDescent="0.2">
      <c r="A85" s="300"/>
      <c r="B85" s="343"/>
      <c r="C85" s="69"/>
      <c r="D85" s="69"/>
      <c r="E85" s="74"/>
      <c r="F85" s="74"/>
      <c r="G85" s="85"/>
      <c r="H85" s="86"/>
      <c r="I85" s="72"/>
      <c r="J85" s="346"/>
      <c r="K85" s="37"/>
    </row>
    <row r="86" spans="1:11" x14ac:dyDescent="0.2">
      <c r="A86" s="300"/>
      <c r="B86" s="343"/>
      <c r="C86" s="69"/>
      <c r="D86" s="69"/>
      <c r="E86" s="74"/>
      <c r="F86" s="74"/>
      <c r="G86" s="85"/>
      <c r="H86" s="86"/>
      <c r="I86" s="72"/>
      <c r="J86" s="346"/>
      <c r="K86" s="37"/>
    </row>
    <row r="87" spans="1:11" x14ac:dyDescent="0.2">
      <c r="A87" s="300"/>
      <c r="B87" s="343"/>
      <c r="C87" s="69"/>
      <c r="D87" s="69"/>
      <c r="E87" s="74"/>
      <c r="F87" s="74"/>
      <c r="G87" s="85"/>
      <c r="H87" s="86"/>
      <c r="I87" s="72"/>
      <c r="J87" s="346"/>
      <c r="K87" s="37"/>
    </row>
    <row r="88" spans="1:11" x14ac:dyDescent="0.2">
      <c r="A88" s="301"/>
      <c r="B88" s="344"/>
      <c r="C88" s="126"/>
      <c r="D88" s="126"/>
      <c r="E88" s="75"/>
      <c r="F88" s="75"/>
      <c r="G88" s="87"/>
      <c r="H88" s="88"/>
      <c r="I88" s="89"/>
      <c r="J88" s="347"/>
      <c r="K88" s="37"/>
    </row>
    <row r="89" spans="1:11" x14ac:dyDescent="0.2">
      <c r="A89" s="198"/>
      <c r="B89" s="348">
        <f>Eelarve!E30</f>
        <v>0</v>
      </c>
      <c r="C89" s="348">
        <f>Eelarve!F30</f>
        <v>0</v>
      </c>
      <c r="D89" s="348">
        <f>Eelarve!G30</f>
        <v>0</v>
      </c>
      <c r="E89" s="350"/>
      <c r="F89" s="351"/>
      <c r="G89" s="351"/>
      <c r="H89" s="351"/>
      <c r="I89" s="352"/>
      <c r="J89" s="359">
        <f>B89-C91-D91</f>
        <v>0</v>
      </c>
      <c r="K89" s="37"/>
    </row>
    <row r="90" spans="1:11" ht="4.5" customHeight="1" x14ac:dyDescent="0.2">
      <c r="A90" s="298" t="str">
        <f>Eelarve!A30</f>
        <v>2.8.</v>
      </c>
      <c r="B90" s="349"/>
      <c r="C90" s="349"/>
      <c r="D90" s="349"/>
      <c r="E90" s="353"/>
      <c r="F90" s="354"/>
      <c r="G90" s="354"/>
      <c r="H90" s="354"/>
      <c r="I90" s="355"/>
      <c r="J90" s="360"/>
      <c r="K90" s="37"/>
    </row>
    <row r="91" spans="1:11" ht="16.5" customHeight="1" x14ac:dyDescent="0.2">
      <c r="A91" s="298"/>
      <c r="B91" s="342"/>
      <c r="C91" s="51">
        <f>SUM(C92:C99)</f>
        <v>0</v>
      </c>
      <c r="D91" s="51">
        <f>SUM(D92:D99)</f>
        <v>0</v>
      </c>
      <c r="E91" s="356"/>
      <c r="F91" s="357"/>
      <c r="G91" s="357"/>
      <c r="H91" s="357"/>
      <c r="I91" s="358"/>
      <c r="J91" s="361"/>
      <c r="K91" s="37"/>
    </row>
    <row r="92" spans="1:11" x14ac:dyDescent="0.2">
      <c r="A92" s="299"/>
      <c r="B92" s="343"/>
      <c r="C92" s="69"/>
      <c r="D92" s="69"/>
      <c r="E92" s="71"/>
      <c r="F92" s="82"/>
      <c r="G92" s="83"/>
      <c r="H92" s="84"/>
      <c r="I92" s="72"/>
      <c r="J92" s="345"/>
      <c r="K92" s="37"/>
    </row>
    <row r="93" spans="1:11" x14ac:dyDescent="0.2">
      <c r="A93" s="299"/>
      <c r="B93" s="343"/>
      <c r="C93" s="69"/>
      <c r="D93" s="69"/>
      <c r="E93" s="71"/>
      <c r="F93" s="82"/>
      <c r="G93" s="83"/>
      <c r="H93" s="84"/>
      <c r="I93" s="72"/>
      <c r="J93" s="346"/>
      <c r="K93" s="37"/>
    </row>
    <row r="94" spans="1:11" x14ac:dyDescent="0.2">
      <c r="A94" s="299"/>
      <c r="B94" s="343"/>
      <c r="C94" s="69"/>
      <c r="D94" s="69"/>
      <c r="E94" s="74"/>
      <c r="F94" s="74"/>
      <c r="G94" s="85"/>
      <c r="H94" s="86"/>
      <c r="I94" s="72"/>
      <c r="J94" s="346"/>
      <c r="K94" s="37"/>
    </row>
    <row r="95" spans="1:11" x14ac:dyDescent="0.2">
      <c r="A95" s="300"/>
      <c r="B95" s="343"/>
      <c r="C95" s="69"/>
      <c r="D95" s="69"/>
      <c r="E95" s="74"/>
      <c r="F95" s="74"/>
      <c r="G95" s="85"/>
      <c r="H95" s="86"/>
      <c r="I95" s="72"/>
      <c r="J95" s="346"/>
      <c r="K95" s="37"/>
    </row>
    <row r="96" spans="1:11" x14ac:dyDescent="0.2">
      <c r="A96" s="300"/>
      <c r="B96" s="343"/>
      <c r="C96" s="69"/>
      <c r="D96" s="69"/>
      <c r="E96" s="74"/>
      <c r="F96" s="74"/>
      <c r="G96" s="85"/>
      <c r="H96" s="86"/>
      <c r="I96" s="72"/>
      <c r="J96" s="346"/>
      <c r="K96" s="37"/>
    </row>
    <row r="97" spans="1:11" x14ac:dyDescent="0.2">
      <c r="A97" s="300"/>
      <c r="B97" s="343"/>
      <c r="C97" s="69"/>
      <c r="D97" s="69"/>
      <c r="E97" s="74"/>
      <c r="F97" s="74"/>
      <c r="G97" s="85"/>
      <c r="H97" s="86"/>
      <c r="I97" s="72"/>
      <c r="J97" s="346"/>
      <c r="K97" s="37"/>
    </row>
    <row r="98" spans="1:11" x14ac:dyDescent="0.2">
      <c r="A98" s="300"/>
      <c r="B98" s="343"/>
      <c r="C98" s="69"/>
      <c r="D98" s="69"/>
      <c r="E98" s="74"/>
      <c r="F98" s="74"/>
      <c r="G98" s="85"/>
      <c r="H98" s="86"/>
      <c r="I98" s="72"/>
      <c r="J98" s="346"/>
      <c r="K98" s="37"/>
    </row>
    <row r="99" spans="1:11" x14ac:dyDescent="0.2">
      <c r="A99" s="301"/>
      <c r="B99" s="344"/>
      <c r="C99" s="126"/>
      <c r="D99" s="126"/>
      <c r="E99" s="75"/>
      <c r="F99" s="75"/>
      <c r="G99" s="87"/>
      <c r="H99" s="88"/>
      <c r="I99" s="89"/>
      <c r="J99" s="347"/>
      <c r="K99" s="37"/>
    </row>
    <row r="100" spans="1:11" x14ac:dyDescent="0.2">
      <c r="A100" s="198"/>
      <c r="B100" s="348">
        <f>Eelarve!E31</f>
        <v>0</v>
      </c>
      <c r="C100" s="348">
        <f>Eelarve!F31</f>
        <v>0</v>
      </c>
      <c r="D100" s="348">
        <f>Eelarve!G31</f>
        <v>0</v>
      </c>
      <c r="E100" s="350"/>
      <c r="F100" s="351"/>
      <c r="G100" s="351"/>
      <c r="H100" s="351"/>
      <c r="I100" s="352"/>
      <c r="J100" s="359">
        <f>B100-C102-D102</f>
        <v>0</v>
      </c>
      <c r="K100" s="37"/>
    </row>
    <row r="101" spans="1:11" ht="4.5" customHeight="1" x14ac:dyDescent="0.2">
      <c r="A101" s="298" t="str">
        <f>Eelarve!A31</f>
        <v>2.9.</v>
      </c>
      <c r="B101" s="349"/>
      <c r="C101" s="349"/>
      <c r="D101" s="349"/>
      <c r="E101" s="353"/>
      <c r="F101" s="354"/>
      <c r="G101" s="354"/>
      <c r="H101" s="354"/>
      <c r="I101" s="355"/>
      <c r="J101" s="360"/>
      <c r="K101" s="37"/>
    </row>
    <row r="102" spans="1:11" ht="16.5" customHeight="1" x14ac:dyDescent="0.2">
      <c r="A102" s="298"/>
      <c r="B102" s="342"/>
      <c r="C102" s="51">
        <f>SUM(C103:C110)</f>
        <v>0</v>
      </c>
      <c r="D102" s="51">
        <f>SUM(D103:D110)</f>
        <v>0</v>
      </c>
      <c r="E102" s="356"/>
      <c r="F102" s="357"/>
      <c r="G102" s="357"/>
      <c r="H102" s="357"/>
      <c r="I102" s="358"/>
      <c r="J102" s="361"/>
      <c r="K102" s="37"/>
    </row>
    <row r="103" spans="1:11" x14ac:dyDescent="0.2">
      <c r="A103" s="299"/>
      <c r="B103" s="343"/>
      <c r="C103" s="69"/>
      <c r="D103" s="69"/>
      <c r="E103" s="71"/>
      <c r="F103" s="82"/>
      <c r="G103" s="83"/>
      <c r="H103" s="84"/>
      <c r="I103" s="72"/>
      <c r="J103" s="345"/>
      <c r="K103" s="37"/>
    </row>
    <row r="104" spans="1:11" x14ac:dyDescent="0.2">
      <c r="A104" s="299"/>
      <c r="B104" s="343"/>
      <c r="C104" s="69"/>
      <c r="D104" s="69"/>
      <c r="E104" s="71"/>
      <c r="F104" s="82"/>
      <c r="G104" s="83"/>
      <c r="H104" s="84"/>
      <c r="I104" s="72"/>
      <c r="J104" s="346"/>
      <c r="K104" s="37"/>
    </row>
    <row r="105" spans="1:11" x14ac:dyDescent="0.2">
      <c r="A105" s="300"/>
      <c r="B105" s="343"/>
      <c r="C105" s="69"/>
      <c r="D105" s="69"/>
      <c r="E105" s="74"/>
      <c r="F105" s="74"/>
      <c r="G105" s="85"/>
      <c r="H105" s="86"/>
      <c r="I105" s="72"/>
      <c r="J105" s="346"/>
      <c r="K105" s="37"/>
    </row>
    <row r="106" spans="1:11" x14ac:dyDescent="0.2">
      <c r="A106" s="300"/>
      <c r="B106" s="343"/>
      <c r="C106" s="69"/>
      <c r="D106" s="69"/>
      <c r="E106" s="74"/>
      <c r="F106" s="74"/>
      <c r="G106" s="85"/>
      <c r="H106" s="86"/>
      <c r="I106" s="72"/>
      <c r="J106" s="346"/>
      <c r="K106" s="37"/>
    </row>
    <row r="107" spans="1:11" x14ac:dyDescent="0.2">
      <c r="A107" s="300"/>
      <c r="B107" s="343"/>
      <c r="C107" s="69"/>
      <c r="D107" s="69"/>
      <c r="E107" s="74"/>
      <c r="F107" s="74"/>
      <c r="G107" s="85"/>
      <c r="H107" s="86"/>
      <c r="I107" s="72"/>
      <c r="J107" s="346"/>
      <c r="K107" s="37"/>
    </row>
    <row r="108" spans="1:11" x14ac:dyDescent="0.2">
      <c r="A108" s="300"/>
      <c r="B108" s="343"/>
      <c r="C108" s="69"/>
      <c r="D108" s="69"/>
      <c r="E108" s="74"/>
      <c r="F108" s="74"/>
      <c r="G108" s="85"/>
      <c r="H108" s="86"/>
      <c r="I108" s="72"/>
      <c r="J108" s="346"/>
      <c r="K108" s="37"/>
    </row>
    <row r="109" spans="1:11" x14ac:dyDescent="0.2">
      <c r="A109" s="300"/>
      <c r="B109" s="343"/>
      <c r="C109" s="69"/>
      <c r="D109" s="69"/>
      <c r="E109" s="74"/>
      <c r="F109" s="74"/>
      <c r="G109" s="85"/>
      <c r="H109" s="86"/>
      <c r="I109" s="72"/>
      <c r="J109" s="346"/>
      <c r="K109" s="37"/>
    </row>
    <row r="110" spans="1:11" x14ac:dyDescent="0.2">
      <c r="A110" s="301"/>
      <c r="B110" s="344"/>
      <c r="C110" s="126"/>
      <c r="D110" s="126"/>
      <c r="E110" s="75"/>
      <c r="F110" s="75"/>
      <c r="G110" s="87"/>
      <c r="H110" s="88"/>
      <c r="I110" s="89"/>
      <c r="J110" s="347"/>
      <c r="K110" s="37"/>
    </row>
  </sheetData>
  <sheetProtection algorithmName="SHA-512" hashValue="wveLg8owJcZLYsJNNfYdW+4fKm+KRBpw7h49Fyuz3ZbCb9y9u51kC87iw14J6drUtVx8IVCYutcXBCC1+1thUA==" saltValue="9yzicdS5Ksqdiyl7HiPbYA==" spinCount="100000" sheet="1" objects="1" scenarios="1" insertRows="0"/>
  <mergeCells count="83">
    <mergeCell ref="E100:I102"/>
    <mergeCell ref="J100:J102"/>
    <mergeCell ref="A101:A110"/>
    <mergeCell ref="B102:B110"/>
    <mergeCell ref="J103:J110"/>
    <mergeCell ref="B100:B101"/>
    <mergeCell ref="C100:C101"/>
    <mergeCell ref="D100:D101"/>
    <mergeCell ref="E89:I91"/>
    <mergeCell ref="J89:J91"/>
    <mergeCell ref="A90:A99"/>
    <mergeCell ref="B91:B99"/>
    <mergeCell ref="J92:J99"/>
    <mergeCell ref="B89:B90"/>
    <mergeCell ref="C89:C90"/>
    <mergeCell ref="D89:D90"/>
    <mergeCell ref="A58:A66"/>
    <mergeCell ref="B59:B66"/>
    <mergeCell ref="J60:J66"/>
    <mergeCell ref="E78:I80"/>
    <mergeCell ref="J78:J80"/>
    <mergeCell ref="A79:A88"/>
    <mergeCell ref="B80:B88"/>
    <mergeCell ref="J81:J88"/>
    <mergeCell ref="B78:B79"/>
    <mergeCell ref="C78:C79"/>
    <mergeCell ref="D78:D79"/>
    <mergeCell ref="E67:I69"/>
    <mergeCell ref="J67:J69"/>
    <mergeCell ref="A68:A77"/>
    <mergeCell ref="B69:B77"/>
    <mergeCell ref="J70:J77"/>
    <mergeCell ref="B67:B68"/>
    <mergeCell ref="C67:C68"/>
    <mergeCell ref="D67:D68"/>
    <mergeCell ref="H2:H3"/>
    <mergeCell ref="D46:D47"/>
    <mergeCell ref="E34:I36"/>
    <mergeCell ref="J34:J36"/>
    <mergeCell ref="A35:A45"/>
    <mergeCell ref="B36:B45"/>
    <mergeCell ref="J37:J45"/>
    <mergeCell ref="B34:B35"/>
    <mergeCell ref="C34:C35"/>
    <mergeCell ref="D34:D35"/>
    <mergeCell ref="J57:J59"/>
    <mergeCell ref="B57:B58"/>
    <mergeCell ref="C57:C58"/>
    <mergeCell ref="D57:D58"/>
    <mergeCell ref="E46:I48"/>
    <mergeCell ref="J46:J48"/>
    <mergeCell ref="E57:I59"/>
    <mergeCell ref="A47:A56"/>
    <mergeCell ref="B48:B56"/>
    <mergeCell ref="J49:J56"/>
    <mergeCell ref="B46:B47"/>
    <mergeCell ref="C46:C47"/>
    <mergeCell ref="A10:A21"/>
    <mergeCell ref="B11:B21"/>
    <mergeCell ref="J12:J21"/>
    <mergeCell ref="B9:B10"/>
    <mergeCell ref="C9:C10"/>
    <mergeCell ref="D9:D10"/>
    <mergeCell ref="E9:I11"/>
    <mergeCell ref="J9:J11"/>
    <mergeCell ref="A23:A33"/>
    <mergeCell ref="B24:B33"/>
    <mergeCell ref="J25:J33"/>
    <mergeCell ref="B22:B23"/>
    <mergeCell ref="C22:C23"/>
    <mergeCell ref="D22:D23"/>
    <mergeCell ref="E22:I24"/>
    <mergeCell ref="J22:J24"/>
    <mergeCell ref="A6:A8"/>
    <mergeCell ref="B6:B8"/>
    <mergeCell ref="C6:I6"/>
    <mergeCell ref="J6:J8"/>
    <mergeCell ref="C7:D7"/>
    <mergeCell ref="E7:E8"/>
    <mergeCell ref="F7:F8"/>
    <mergeCell ref="G7:G8"/>
    <mergeCell ref="H7:H8"/>
    <mergeCell ref="I7:I8"/>
  </mergeCells>
  <pageMargins left="0.31496062992125984" right="0.31496062992125984" top="0.55118110236220474" bottom="0.15748031496062992" header="0.31496062992125984" footer="0.31496062992125984"/>
  <pageSetup paperSize="9" scale="72" fitToWidth="0" orientation="landscape" blackAndWhite="1" verticalDpi="300" r:id="rId1"/>
  <headerFooter>
    <oddHeader>&amp;L&amp;"Arial,Italic"&amp;9&amp;F&amp;R&amp;"Arial,Italic"&amp;9&amp;A, lk &amp;P (&amp;N)</oddHeader>
  </headerFooter>
  <rowBreaks count="1" manualBreakCount="1">
    <brk id="5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theme="4" tint="0.59999389629810485"/>
  </sheetPr>
  <dimension ref="A1:K107"/>
  <sheetViews>
    <sheetView showGridLines="0" zoomScale="80" zoomScaleNormal="80" workbookViewId="0">
      <pane xSplit="1" ySplit="8" topLeftCell="B9" activePane="bottomRight" state="frozen"/>
      <selection activeCell="F26" sqref="F26"/>
      <selection pane="topRight" activeCell="F26" sqref="F26"/>
      <selection pane="bottomLeft" activeCell="F26" sqref="F26"/>
      <selection pane="bottomRight" activeCell="H19" sqref="H19"/>
    </sheetView>
  </sheetViews>
  <sheetFormatPr defaultColWidth="9.140625" defaultRowHeight="12.75" x14ac:dyDescent="0.2"/>
  <cols>
    <col min="1" max="1" width="15.5703125" style="28" customWidth="1"/>
    <col min="2" max="2" width="9.140625" style="32"/>
    <col min="3" max="3" width="11.7109375" style="32" customWidth="1"/>
    <col min="4" max="4" width="11.28515625" style="32" customWidth="1"/>
    <col min="5" max="5" width="13.85546875" style="32" customWidth="1"/>
    <col min="6" max="6" width="12.140625" style="32" customWidth="1"/>
    <col min="7" max="7" width="17.42578125" style="32" customWidth="1"/>
    <col min="8" max="8" width="54.28515625" style="65" customWidth="1"/>
    <col min="9" max="9" width="12" style="32" customWidth="1"/>
    <col min="10" max="10" width="11.5703125" style="32" customWidth="1"/>
    <col min="11" max="11" width="6.140625" style="28" customWidth="1"/>
    <col min="12" max="16384" width="9.140625" style="28"/>
  </cols>
  <sheetData>
    <row r="1" spans="1:11" ht="17.25" customHeight="1" x14ac:dyDescent="0.2">
      <c r="A1" s="33"/>
      <c r="B1" s="191"/>
      <c r="C1" s="191"/>
      <c r="D1" s="191" t="str">
        <f>Eelarve!B3</f>
        <v>(ühingu nimi)</v>
      </c>
      <c r="E1" s="191"/>
      <c r="F1" s="191"/>
      <c r="G1" s="35"/>
      <c r="H1" s="64"/>
      <c r="I1" s="36"/>
      <c r="J1" s="191"/>
      <c r="K1" s="37"/>
    </row>
    <row r="2" spans="1:11" ht="15.75" x14ac:dyDescent="0.2">
      <c r="A2" s="38" t="s">
        <v>99</v>
      </c>
      <c r="B2" s="191"/>
      <c r="C2" s="191"/>
      <c r="D2" s="191"/>
      <c r="E2" s="191"/>
      <c r="F2" s="191"/>
      <c r="G2" s="35"/>
      <c r="H2" s="288"/>
      <c r="I2" s="232"/>
      <c r="J2" s="56"/>
      <c r="K2" s="37"/>
    </row>
    <row r="3" spans="1:11" ht="16.5" customHeight="1" x14ac:dyDescent="0.2">
      <c r="A3" s="52" t="s">
        <v>12</v>
      </c>
      <c r="B3" s="124">
        <f>Eelarve!E32</f>
        <v>0</v>
      </c>
      <c r="C3" s="124">
        <f>Eelarve!F32</f>
        <v>0</v>
      </c>
      <c r="D3" s="124">
        <f>Eelarve!G32</f>
        <v>0</v>
      </c>
      <c r="E3" s="39"/>
      <c r="F3" s="191"/>
      <c r="G3" s="40"/>
      <c r="H3" s="288"/>
      <c r="I3" s="36"/>
      <c r="J3" s="55" t="s">
        <v>15</v>
      </c>
      <c r="K3" s="37"/>
    </row>
    <row r="4" spans="1:11" s="29" customFormat="1" ht="17.25" customHeight="1" x14ac:dyDescent="0.2">
      <c r="A4" s="41" t="s">
        <v>13</v>
      </c>
      <c r="B4" s="125"/>
      <c r="C4" s="125">
        <f>C11+C22+C33+C44+C55+C66+C77+C88+C99</f>
        <v>0</v>
      </c>
      <c r="D4" s="125">
        <f>D11+D22+D33+D44+D55+D66+D77+D88+D99</f>
        <v>0</v>
      </c>
      <c r="E4" s="42"/>
      <c r="F4" s="42"/>
      <c r="G4" s="43"/>
      <c r="H4" s="66"/>
      <c r="I4" s="44"/>
      <c r="J4" s="127">
        <f>B3-C4-D4</f>
        <v>0</v>
      </c>
      <c r="K4" s="45"/>
    </row>
    <row r="5" spans="1:11" ht="16.5" customHeight="1" x14ac:dyDescent="0.2">
      <c r="A5" s="46"/>
      <c r="B5" s="53" t="e">
        <f>(C4+D4)/B3</f>
        <v>#DIV/0!</v>
      </c>
      <c r="C5" s="54" t="str">
        <f>IF(C3&gt;0,C4/C3,"")</f>
        <v/>
      </c>
      <c r="D5" s="54" t="str">
        <f>IF(D3&gt;0,D4/D3,"")</f>
        <v/>
      </c>
      <c r="E5" s="191"/>
      <c r="F5" s="191"/>
      <c r="G5" s="35"/>
      <c r="H5" s="64"/>
      <c r="I5" s="36"/>
      <c r="J5" s="191"/>
      <c r="K5" s="37"/>
    </row>
    <row r="6" spans="1:11" s="30" customFormat="1" ht="17.25" customHeight="1" x14ac:dyDescent="0.2">
      <c r="A6" s="304" t="s">
        <v>114</v>
      </c>
      <c r="B6" s="280" t="s">
        <v>6</v>
      </c>
      <c r="C6" s="292" t="s">
        <v>7</v>
      </c>
      <c r="D6" s="292"/>
      <c r="E6" s="293"/>
      <c r="F6" s="293"/>
      <c r="G6" s="293"/>
      <c r="H6" s="293"/>
      <c r="I6" s="294"/>
      <c r="J6" s="338" t="s">
        <v>11</v>
      </c>
      <c r="K6" s="47"/>
    </row>
    <row r="7" spans="1:11" s="30" customFormat="1" ht="15.75" customHeight="1" x14ac:dyDescent="0.2">
      <c r="A7" s="305"/>
      <c r="B7" s="281"/>
      <c r="C7" s="283" t="s">
        <v>8</v>
      </c>
      <c r="D7" s="284"/>
      <c r="E7" s="276" t="s">
        <v>14</v>
      </c>
      <c r="F7" s="285" t="s">
        <v>9</v>
      </c>
      <c r="G7" s="276" t="s">
        <v>10</v>
      </c>
      <c r="H7" s="276" t="s">
        <v>97</v>
      </c>
      <c r="I7" s="278" t="str">
        <f>'1. Tööjõukulud'!I7:I8</f>
        <v>Pangakontolt tasumise kuupäev</v>
      </c>
      <c r="J7" s="339"/>
      <c r="K7" s="47"/>
    </row>
    <row r="8" spans="1:11" ht="52.5" customHeight="1" x14ac:dyDescent="0.2">
      <c r="A8" s="306"/>
      <c r="B8" s="282"/>
      <c r="C8" s="192" t="s">
        <v>127</v>
      </c>
      <c r="D8" s="192" t="s">
        <v>66</v>
      </c>
      <c r="E8" s="277"/>
      <c r="F8" s="286"/>
      <c r="G8" s="277"/>
      <c r="H8" s="277"/>
      <c r="I8" s="279"/>
      <c r="J8" s="340"/>
      <c r="K8" s="37"/>
    </row>
    <row r="9" spans="1:11" x14ac:dyDescent="0.2">
      <c r="A9" s="190"/>
      <c r="B9" s="348">
        <f>Eelarve!E33</f>
        <v>0</v>
      </c>
      <c r="C9" s="348">
        <f>Eelarve!F33</f>
        <v>0</v>
      </c>
      <c r="D9" s="348">
        <f>Eelarve!G33</f>
        <v>0</v>
      </c>
      <c r="E9" s="350"/>
      <c r="F9" s="351"/>
      <c r="G9" s="351"/>
      <c r="H9" s="351"/>
      <c r="I9" s="352"/>
      <c r="J9" s="359">
        <f>B9-C11-D11</f>
        <v>0</v>
      </c>
      <c r="K9" s="37"/>
    </row>
    <row r="10" spans="1:11" s="31" customFormat="1" ht="5.25" customHeight="1" x14ac:dyDescent="0.2">
      <c r="A10" s="298" t="str">
        <f>Eelarve!A33</f>
        <v>3.1.</v>
      </c>
      <c r="B10" s="349"/>
      <c r="C10" s="349"/>
      <c r="D10" s="349"/>
      <c r="E10" s="353"/>
      <c r="F10" s="354"/>
      <c r="G10" s="354"/>
      <c r="H10" s="354"/>
      <c r="I10" s="355"/>
      <c r="J10" s="360"/>
      <c r="K10" s="50"/>
    </row>
    <row r="11" spans="1:11" s="31" customFormat="1" ht="15" customHeight="1" x14ac:dyDescent="0.2">
      <c r="A11" s="298"/>
      <c r="B11" s="342"/>
      <c r="C11" s="51">
        <f>SUM(C12:C19)</f>
        <v>0</v>
      </c>
      <c r="D11" s="51">
        <f>SUM(D12:D19)</f>
        <v>0</v>
      </c>
      <c r="E11" s="356"/>
      <c r="F11" s="357"/>
      <c r="G11" s="357"/>
      <c r="H11" s="357"/>
      <c r="I11" s="358"/>
      <c r="J11" s="361"/>
      <c r="K11" s="50"/>
    </row>
    <row r="12" spans="1:11" x14ac:dyDescent="0.2">
      <c r="A12" s="299"/>
      <c r="B12" s="343"/>
      <c r="C12" s="69"/>
      <c r="D12" s="69"/>
      <c r="E12" s="71"/>
      <c r="F12" s="82"/>
      <c r="G12" s="83"/>
      <c r="H12" s="84"/>
      <c r="I12" s="72"/>
      <c r="J12" s="345"/>
      <c r="K12" s="37"/>
    </row>
    <row r="13" spans="1:11" x14ac:dyDescent="0.2">
      <c r="A13" s="299"/>
      <c r="B13" s="343"/>
      <c r="C13" s="69"/>
      <c r="D13" s="69"/>
      <c r="E13" s="71"/>
      <c r="F13" s="82"/>
      <c r="G13" s="83"/>
      <c r="H13" s="84"/>
      <c r="I13" s="72"/>
      <c r="J13" s="346"/>
      <c r="K13" s="37"/>
    </row>
    <row r="14" spans="1:11" x14ac:dyDescent="0.2">
      <c r="A14" s="299"/>
      <c r="B14" s="343"/>
      <c r="C14" s="69"/>
      <c r="D14" s="69"/>
      <c r="E14" s="74"/>
      <c r="F14" s="74"/>
      <c r="G14" s="85"/>
      <c r="H14" s="86"/>
      <c r="I14" s="72"/>
      <c r="J14" s="346"/>
      <c r="K14" s="37"/>
    </row>
    <row r="15" spans="1:11" x14ac:dyDescent="0.2">
      <c r="A15" s="299"/>
      <c r="B15" s="343"/>
      <c r="C15" s="69"/>
      <c r="D15" s="69"/>
      <c r="E15" s="74"/>
      <c r="F15" s="74"/>
      <c r="G15" s="85"/>
      <c r="H15" s="86"/>
      <c r="I15" s="72"/>
      <c r="J15" s="346"/>
      <c r="K15" s="37"/>
    </row>
    <row r="16" spans="1:11" x14ac:dyDescent="0.2">
      <c r="A16" s="300"/>
      <c r="B16" s="343"/>
      <c r="C16" s="69"/>
      <c r="D16" s="69"/>
      <c r="E16" s="74"/>
      <c r="F16" s="74"/>
      <c r="G16" s="85"/>
      <c r="H16" s="86"/>
      <c r="I16" s="72"/>
      <c r="J16" s="346"/>
      <c r="K16" s="37"/>
    </row>
    <row r="17" spans="1:11" x14ac:dyDescent="0.2">
      <c r="A17" s="300"/>
      <c r="B17" s="343"/>
      <c r="C17" s="69"/>
      <c r="D17" s="69"/>
      <c r="E17" s="74"/>
      <c r="F17" s="74"/>
      <c r="G17" s="85"/>
      <c r="H17" s="86"/>
      <c r="I17" s="72"/>
      <c r="J17" s="346"/>
      <c r="K17" s="37"/>
    </row>
    <row r="18" spans="1:11" x14ac:dyDescent="0.2">
      <c r="A18" s="300"/>
      <c r="B18" s="343"/>
      <c r="C18" s="69"/>
      <c r="D18" s="69"/>
      <c r="E18" s="74"/>
      <c r="F18" s="74"/>
      <c r="G18" s="85"/>
      <c r="H18" s="86"/>
      <c r="I18" s="72"/>
      <c r="J18" s="346"/>
      <c r="K18" s="37"/>
    </row>
    <row r="19" spans="1:11" x14ac:dyDescent="0.2">
      <c r="A19" s="301"/>
      <c r="B19" s="344"/>
      <c r="C19" s="126"/>
      <c r="D19" s="126"/>
      <c r="E19" s="75"/>
      <c r="F19" s="75"/>
      <c r="G19" s="87"/>
      <c r="H19" s="88"/>
      <c r="I19" s="89"/>
      <c r="J19" s="347"/>
      <c r="K19" s="37"/>
    </row>
    <row r="20" spans="1:11" x14ac:dyDescent="0.2">
      <c r="A20" s="190"/>
      <c r="B20" s="348">
        <f>Eelarve!E34</f>
        <v>0</v>
      </c>
      <c r="C20" s="348">
        <f>Eelarve!F34</f>
        <v>0</v>
      </c>
      <c r="D20" s="348">
        <f>Eelarve!G34</f>
        <v>0</v>
      </c>
      <c r="E20" s="350"/>
      <c r="F20" s="351"/>
      <c r="G20" s="351"/>
      <c r="H20" s="351"/>
      <c r="I20" s="352"/>
      <c r="J20" s="359">
        <f>B20-C22-D22</f>
        <v>0</v>
      </c>
      <c r="K20" s="37"/>
    </row>
    <row r="21" spans="1:11" ht="5.25" customHeight="1" x14ac:dyDescent="0.2">
      <c r="A21" s="298" t="str">
        <f>Eelarve!A34</f>
        <v>3.2.</v>
      </c>
      <c r="B21" s="349"/>
      <c r="C21" s="349"/>
      <c r="D21" s="349"/>
      <c r="E21" s="353"/>
      <c r="F21" s="354"/>
      <c r="G21" s="354"/>
      <c r="H21" s="354"/>
      <c r="I21" s="355"/>
      <c r="J21" s="360"/>
      <c r="K21" s="37"/>
    </row>
    <row r="22" spans="1:11" ht="17.25" customHeight="1" x14ac:dyDescent="0.2">
      <c r="A22" s="298"/>
      <c r="B22" s="342"/>
      <c r="C22" s="51">
        <f>SUM(C23:C30)</f>
        <v>0</v>
      </c>
      <c r="D22" s="51">
        <f>SUM(D23:D30)</f>
        <v>0</v>
      </c>
      <c r="E22" s="356"/>
      <c r="F22" s="357"/>
      <c r="G22" s="357"/>
      <c r="H22" s="357"/>
      <c r="I22" s="358"/>
      <c r="J22" s="361"/>
      <c r="K22" s="37"/>
    </row>
    <row r="23" spans="1:11" x14ac:dyDescent="0.2">
      <c r="A23" s="299"/>
      <c r="B23" s="343"/>
      <c r="C23" s="69"/>
      <c r="D23" s="69"/>
      <c r="E23" s="71"/>
      <c r="F23" s="82"/>
      <c r="G23" s="83"/>
      <c r="H23" s="84"/>
      <c r="I23" s="72"/>
      <c r="J23" s="345"/>
      <c r="K23" s="37"/>
    </row>
    <row r="24" spans="1:11" x14ac:dyDescent="0.2">
      <c r="A24" s="299"/>
      <c r="B24" s="343"/>
      <c r="C24" s="69"/>
      <c r="D24" s="69"/>
      <c r="E24" s="71"/>
      <c r="F24" s="82"/>
      <c r="G24" s="83"/>
      <c r="H24" s="84"/>
      <c r="I24" s="72"/>
      <c r="J24" s="346"/>
      <c r="K24" s="37"/>
    </row>
    <row r="25" spans="1:11" x14ac:dyDescent="0.2">
      <c r="A25" s="300"/>
      <c r="B25" s="343"/>
      <c r="C25" s="69"/>
      <c r="D25" s="69"/>
      <c r="E25" s="74"/>
      <c r="F25" s="74"/>
      <c r="G25" s="85"/>
      <c r="H25" s="86"/>
      <c r="I25" s="72"/>
      <c r="J25" s="346"/>
      <c r="K25" s="37"/>
    </row>
    <row r="26" spans="1:11" x14ac:dyDescent="0.2">
      <c r="A26" s="300"/>
      <c r="B26" s="343"/>
      <c r="C26" s="69"/>
      <c r="D26" s="69"/>
      <c r="E26" s="74"/>
      <c r="F26" s="74"/>
      <c r="G26" s="85"/>
      <c r="H26" s="86"/>
      <c r="I26" s="72"/>
      <c r="J26" s="346"/>
      <c r="K26" s="37"/>
    </row>
    <row r="27" spans="1:11" x14ac:dyDescent="0.2">
      <c r="A27" s="300"/>
      <c r="B27" s="343"/>
      <c r="C27" s="69"/>
      <c r="D27" s="69"/>
      <c r="E27" s="74"/>
      <c r="F27" s="74"/>
      <c r="G27" s="85"/>
      <c r="H27" s="86"/>
      <c r="I27" s="72"/>
      <c r="J27" s="346"/>
      <c r="K27" s="37"/>
    </row>
    <row r="28" spans="1:11" x14ac:dyDescent="0.2">
      <c r="A28" s="300"/>
      <c r="B28" s="343"/>
      <c r="C28" s="69"/>
      <c r="D28" s="69"/>
      <c r="E28" s="74"/>
      <c r="F28" s="74"/>
      <c r="G28" s="85"/>
      <c r="H28" s="86"/>
      <c r="I28" s="72"/>
      <c r="J28" s="346"/>
      <c r="K28" s="37"/>
    </row>
    <row r="29" spans="1:11" x14ac:dyDescent="0.2">
      <c r="A29" s="300"/>
      <c r="B29" s="343"/>
      <c r="C29" s="69"/>
      <c r="D29" s="69"/>
      <c r="E29" s="74"/>
      <c r="F29" s="74"/>
      <c r="G29" s="85"/>
      <c r="H29" s="86"/>
      <c r="I29" s="72"/>
      <c r="J29" s="346"/>
      <c r="K29" s="37"/>
    </row>
    <row r="30" spans="1:11" x14ac:dyDescent="0.2">
      <c r="A30" s="301"/>
      <c r="B30" s="344"/>
      <c r="C30" s="126"/>
      <c r="D30" s="126"/>
      <c r="E30" s="75"/>
      <c r="F30" s="75"/>
      <c r="G30" s="87"/>
      <c r="H30" s="88"/>
      <c r="I30" s="89"/>
      <c r="J30" s="347"/>
      <c r="K30" s="37"/>
    </row>
    <row r="31" spans="1:11" x14ac:dyDescent="0.2">
      <c r="A31" s="190"/>
      <c r="B31" s="348">
        <f>Eelarve!E35</f>
        <v>0</v>
      </c>
      <c r="C31" s="348">
        <f>Eelarve!F35</f>
        <v>0</v>
      </c>
      <c r="D31" s="348">
        <f>Eelarve!G35</f>
        <v>0</v>
      </c>
      <c r="E31" s="350"/>
      <c r="F31" s="351"/>
      <c r="G31" s="351"/>
      <c r="H31" s="351"/>
      <c r="I31" s="352"/>
      <c r="J31" s="359">
        <f>B31-C33-D33</f>
        <v>0</v>
      </c>
      <c r="K31" s="37"/>
    </row>
    <row r="32" spans="1:11" ht="6" customHeight="1" x14ac:dyDescent="0.2">
      <c r="A32" s="362" t="str">
        <f>Eelarve!A35</f>
        <v>3.3.</v>
      </c>
      <c r="B32" s="349"/>
      <c r="C32" s="349"/>
      <c r="D32" s="349"/>
      <c r="E32" s="353"/>
      <c r="F32" s="354"/>
      <c r="G32" s="354"/>
      <c r="H32" s="354"/>
      <c r="I32" s="355"/>
      <c r="J32" s="360"/>
      <c r="K32" s="37"/>
    </row>
    <row r="33" spans="1:11" ht="18" customHeight="1" x14ac:dyDescent="0.2">
      <c r="A33" s="298"/>
      <c r="B33" s="342"/>
      <c r="C33" s="51">
        <f>SUM(C34:C41)</f>
        <v>0</v>
      </c>
      <c r="D33" s="51">
        <f>SUM(D34:D41)</f>
        <v>0</v>
      </c>
      <c r="E33" s="356"/>
      <c r="F33" s="357"/>
      <c r="G33" s="357"/>
      <c r="H33" s="357"/>
      <c r="I33" s="358"/>
      <c r="J33" s="361"/>
      <c r="K33" s="37"/>
    </row>
    <row r="34" spans="1:11" x14ac:dyDescent="0.2">
      <c r="A34" s="299"/>
      <c r="B34" s="343"/>
      <c r="C34" s="69"/>
      <c r="D34" s="69"/>
      <c r="E34" s="71"/>
      <c r="F34" s="82"/>
      <c r="G34" s="83"/>
      <c r="H34" s="84"/>
      <c r="I34" s="72"/>
      <c r="J34" s="345"/>
      <c r="K34" s="37"/>
    </row>
    <row r="35" spans="1:11" x14ac:dyDescent="0.2">
      <c r="A35" s="299"/>
      <c r="B35" s="343"/>
      <c r="C35" s="69"/>
      <c r="D35" s="69"/>
      <c r="E35" s="71"/>
      <c r="F35" s="82"/>
      <c r="G35" s="83"/>
      <c r="H35" s="84"/>
      <c r="I35" s="72"/>
      <c r="J35" s="346"/>
      <c r="K35" s="37"/>
    </row>
    <row r="36" spans="1:11" x14ac:dyDescent="0.2">
      <c r="A36" s="300"/>
      <c r="B36" s="343"/>
      <c r="C36" s="69"/>
      <c r="D36" s="69"/>
      <c r="E36" s="74"/>
      <c r="F36" s="74"/>
      <c r="G36" s="85"/>
      <c r="H36" s="86"/>
      <c r="I36" s="72"/>
      <c r="J36" s="346"/>
      <c r="K36" s="37"/>
    </row>
    <row r="37" spans="1:11" x14ac:dyDescent="0.2">
      <c r="A37" s="300"/>
      <c r="B37" s="343"/>
      <c r="C37" s="69"/>
      <c r="D37" s="69"/>
      <c r="E37" s="74"/>
      <c r="F37" s="74"/>
      <c r="G37" s="85"/>
      <c r="H37" s="86"/>
      <c r="I37" s="72"/>
      <c r="J37" s="346"/>
      <c r="K37" s="37"/>
    </row>
    <row r="38" spans="1:11" x14ac:dyDescent="0.2">
      <c r="A38" s="300"/>
      <c r="B38" s="343"/>
      <c r="C38" s="69"/>
      <c r="D38" s="69"/>
      <c r="E38" s="74"/>
      <c r="F38" s="74"/>
      <c r="G38" s="85"/>
      <c r="H38" s="86"/>
      <c r="I38" s="72"/>
      <c r="J38" s="346"/>
      <c r="K38" s="37"/>
    </row>
    <row r="39" spans="1:11" x14ac:dyDescent="0.2">
      <c r="A39" s="300"/>
      <c r="B39" s="343"/>
      <c r="C39" s="69"/>
      <c r="D39" s="69"/>
      <c r="E39" s="74"/>
      <c r="F39" s="74"/>
      <c r="G39" s="85"/>
      <c r="H39" s="86"/>
      <c r="I39" s="72"/>
      <c r="J39" s="346"/>
      <c r="K39" s="37"/>
    </row>
    <row r="40" spans="1:11" x14ac:dyDescent="0.2">
      <c r="A40" s="300"/>
      <c r="B40" s="343"/>
      <c r="C40" s="69"/>
      <c r="D40" s="69"/>
      <c r="E40" s="74"/>
      <c r="F40" s="74"/>
      <c r="G40" s="85"/>
      <c r="H40" s="86"/>
      <c r="I40" s="72"/>
      <c r="J40" s="346"/>
      <c r="K40" s="37"/>
    </row>
    <row r="41" spans="1:11" x14ac:dyDescent="0.2">
      <c r="A41" s="301"/>
      <c r="B41" s="344"/>
      <c r="C41" s="126"/>
      <c r="D41" s="126"/>
      <c r="E41" s="75"/>
      <c r="F41" s="75"/>
      <c r="G41" s="87"/>
      <c r="H41" s="88"/>
      <c r="I41" s="89"/>
      <c r="J41" s="347"/>
      <c r="K41" s="37"/>
    </row>
    <row r="42" spans="1:11" x14ac:dyDescent="0.2">
      <c r="A42" s="190"/>
      <c r="B42" s="348">
        <f>Eelarve!E36</f>
        <v>0</v>
      </c>
      <c r="C42" s="348">
        <f>Eelarve!F36</f>
        <v>0</v>
      </c>
      <c r="D42" s="348">
        <f>Eelarve!G36</f>
        <v>0</v>
      </c>
      <c r="E42" s="350"/>
      <c r="F42" s="351"/>
      <c r="G42" s="351"/>
      <c r="H42" s="351"/>
      <c r="I42" s="352"/>
      <c r="J42" s="359">
        <f>B42-C44-D44</f>
        <v>0</v>
      </c>
      <c r="K42" s="37"/>
    </row>
    <row r="43" spans="1:11" ht="4.5" customHeight="1" x14ac:dyDescent="0.2">
      <c r="A43" s="362" t="str">
        <f>Eelarve!A36</f>
        <v>3.4.</v>
      </c>
      <c r="B43" s="349"/>
      <c r="C43" s="349"/>
      <c r="D43" s="349"/>
      <c r="E43" s="353"/>
      <c r="F43" s="354"/>
      <c r="G43" s="354"/>
      <c r="H43" s="354"/>
      <c r="I43" s="355"/>
      <c r="J43" s="360"/>
      <c r="K43" s="37"/>
    </row>
    <row r="44" spans="1:11" ht="17.25" customHeight="1" x14ac:dyDescent="0.2">
      <c r="A44" s="298"/>
      <c r="B44" s="342"/>
      <c r="C44" s="51">
        <f>SUM(C45:C52)</f>
        <v>0</v>
      </c>
      <c r="D44" s="51">
        <f>SUM(D45:D52)</f>
        <v>0</v>
      </c>
      <c r="E44" s="356"/>
      <c r="F44" s="357"/>
      <c r="G44" s="357"/>
      <c r="H44" s="357"/>
      <c r="I44" s="358"/>
      <c r="J44" s="361"/>
      <c r="K44" s="37"/>
    </row>
    <row r="45" spans="1:11" x14ac:dyDescent="0.2">
      <c r="A45" s="299"/>
      <c r="B45" s="343"/>
      <c r="C45" s="69"/>
      <c r="D45" s="69"/>
      <c r="E45" s="71"/>
      <c r="F45" s="82"/>
      <c r="G45" s="83"/>
      <c r="H45" s="84"/>
      <c r="I45" s="72"/>
      <c r="J45" s="345"/>
      <c r="K45" s="37"/>
    </row>
    <row r="46" spans="1:11" x14ac:dyDescent="0.2">
      <c r="A46" s="300"/>
      <c r="B46" s="343"/>
      <c r="C46" s="69"/>
      <c r="D46" s="69"/>
      <c r="E46" s="74"/>
      <c r="F46" s="74"/>
      <c r="G46" s="85"/>
      <c r="H46" s="86"/>
      <c r="I46" s="72"/>
      <c r="J46" s="346"/>
      <c r="K46" s="37"/>
    </row>
    <row r="47" spans="1:11" x14ac:dyDescent="0.2">
      <c r="A47" s="300"/>
      <c r="B47" s="343"/>
      <c r="C47" s="69"/>
      <c r="D47" s="69"/>
      <c r="E47" s="74"/>
      <c r="F47" s="74"/>
      <c r="G47" s="85"/>
      <c r="H47" s="86"/>
      <c r="I47" s="72"/>
      <c r="J47" s="346"/>
      <c r="K47" s="37"/>
    </row>
    <row r="48" spans="1:11" x14ac:dyDescent="0.2">
      <c r="A48" s="300"/>
      <c r="B48" s="343"/>
      <c r="C48" s="69"/>
      <c r="D48" s="69"/>
      <c r="E48" s="74"/>
      <c r="F48" s="74"/>
      <c r="G48" s="85"/>
      <c r="H48" s="86"/>
      <c r="I48" s="72"/>
      <c r="J48" s="346"/>
      <c r="K48" s="37"/>
    </row>
    <row r="49" spans="1:11" x14ac:dyDescent="0.2">
      <c r="A49" s="300"/>
      <c r="B49" s="343"/>
      <c r="C49" s="69"/>
      <c r="D49" s="69"/>
      <c r="E49" s="74"/>
      <c r="F49" s="74"/>
      <c r="G49" s="85"/>
      <c r="H49" s="86"/>
      <c r="I49" s="72"/>
      <c r="J49" s="346"/>
      <c r="K49" s="37"/>
    </row>
    <row r="50" spans="1:11" x14ac:dyDescent="0.2">
      <c r="A50" s="300"/>
      <c r="B50" s="343"/>
      <c r="C50" s="69"/>
      <c r="D50" s="69"/>
      <c r="E50" s="74"/>
      <c r="F50" s="74"/>
      <c r="G50" s="85"/>
      <c r="H50" s="86"/>
      <c r="I50" s="72"/>
      <c r="J50" s="346"/>
      <c r="K50" s="37"/>
    </row>
    <row r="51" spans="1:11" x14ac:dyDescent="0.2">
      <c r="A51" s="300"/>
      <c r="B51" s="343"/>
      <c r="C51" s="69"/>
      <c r="D51" s="69"/>
      <c r="E51" s="74"/>
      <c r="F51" s="74"/>
      <c r="G51" s="85"/>
      <c r="H51" s="86"/>
      <c r="I51" s="72"/>
      <c r="J51" s="346"/>
      <c r="K51" s="37"/>
    </row>
    <row r="52" spans="1:11" x14ac:dyDescent="0.2">
      <c r="A52" s="301"/>
      <c r="B52" s="344"/>
      <c r="C52" s="126"/>
      <c r="D52" s="126"/>
      <c r="E52" s="75"/>
      <c r="F52" s="75"/>
      <c r="G52" s="87"/>
      <c r="H52" s="88"/>
      <c r="I52" s="89"/>
      <c r="J52" s="347"/>
      <c r="K52" s="37"/>
    </row>
    <row r="53" spans="1:11" x14ac:dyDescent="0.2">
      <c r="A53" s="190"/>
      <c r="B53" s="348">
        <f>Eelarve!E37</f>
        <v>0</v>
      </c>
      <c r="C53" s="348">
        <f>Eelarve!F37</f>
        <v>0</v>
      </c>
      <c r="D53" s="348">
        <f>Eelarve!G37</f>
        <v>0</v>
      </c>
      <c r="E53" s="350"/>
      <c r="F53" s="351"/>
      <c r="G53" s="351"/>
      <c r="H53" s="351"/>
      <c r="I53" s="352"/>
      <c r="J53" s="359">
        <f>B53-C55-D55</f>
        <v>0</v>
      </c>
      <c r="K53" s="37"/>
    </row>
    <row r="54" spans="1:11" ht="4.5" customHeight="1" x14ac:dyDescent="0.2">
      <c r="A54" s="298" t="str">
        <f>Eelarve!A37</f>
        <v>3.5.</v>
      </c>
      <c r="B54" s="349"/>
      <c r="C54" s="349"/>
      <c r="D54" s="349"/>
      <c r="E54" s="353"/>
      <c r="F54" s="354"/>
      <c r="G54" s="354"/>
      <c r="H54" s="354"/>
      <c r="I54" s="355"/>
      <c r="J54" s="360"/>
      <c r="K54" s="37"/>
    </row>
    <row r="55" spans="1:11" ht="18.75" customHeight="1" x14ac:dyDescent="0.2">
      <c r="A55" s="298"/>
      <c r="B55" s="342"/>
      <c r="C55" s="51">
        <f>SUM(C56:C63)</f>
        <v>0</v>
      </c>
      <c r="D55" s="51">
        <f>SUM(D56:D63)</f>
        <v>0</v>
      </c>
      <c r="E55" s="356"/>
      <c r="F55" s="357"/>
      <c r="G55" s="357"/>
      <c r="H55" s="357"/>
      <c r="I55" s="358"/>
      <c r="J55" s="361"/>
      <c r="K55" s="37"/>
    </row>
    <row r="56" spans="1:11" x14ac:dyDescent="0.2">
      <c r="A56" s="299"/>
      <c r="B56" s="343"/>
      <c r="C56" s="69"/>
      <c r="D56" s="69"/>
      <c r="E56" s="71"/>
      <c r="F56" s="82"/>
      <c r="G56" s="83"/>
      <c r="H56" s="84"/>
      <c r="I56" s="72"/>
      <c r="J56" s="345"/>
      <c r="K56" s="37"/>
    </row>
    <row r="57" spans="1:11" x14ac:dyDescent="0.2">
      <c r="A57" s="299"/>
      <c r="B57" s="343"/>
      <c r="C57" s="69"/>
      <c r="D57" s="69"/>
      <c r="E57" s="71"/>
      <c r="F57" s="82"/>
      <c r="G57" s="83"/>
      <c r="H57" s="84"/>
      <c r="I57" s="72"/>
      <c r="J57" s="346"/>
      <c r="K57" s="37"/>
    </row>
    <row r="58" spans="1:11" x14ac:dyDescent="0.2">
      <c r="A58" s="300"/>
      <c r="B58" s="343"/>
      <c r="C58" s="69"/>
      <c r="D58" s="69"/>
      <c r="E58" s="74"/>
      <c r="F58" s="74"/>
      <c r="G58" s="85"/>
      <c r="H58" s="86"/>
      <c r="I58" s="72"/>
      <c r="J58" s="346"/>
      <c r="K58" s="37"/>
    </row>
    <row r="59" spans="1:11" x14ac:dyDescent="0.2">
      <c r="A59" s="300"/>
      <c r="B59" s="343"/>
      <c r="C59" s="69"/>
      <c r="D59" s="69"/>
      <c r="E59" s="74"/>
      <c r="F59" s="74"/>
      <c r="G59" s="85"/>
      <c r="H59" s="86"/>
      <c r="I59" s="72"/>
      <c r="J59" s="346"/>
      <c r="K59" s="37"/>
    </row>
    <row r="60" spans="1:11" x14ac:dyDescent="0.2">
      <c r="A60" s="300"/>
      <c r="B60" s="343"/>
      <c r="C60" s="69"/>
      <c r="D60" s="69"/>
      <c r="E60" s="74"/>
      <c r="F60" s="74"/>
      <c r="G60" s="85"/>
      <c r="H60" s="86"/>
      <c r="I60" s="72"/>
      <c r="J60" s="346"/>
      <c r="K60" s="37"/>
    </row>
    <row r="61" spans="1:11" x14ac:dyDescent="0.2">
      <c r="A61" s="300"/>
      <c r="B61" s="343"/>
      <c r="C61" s="69"/>
      <c r="D61" s="69"/>
      <c r="E61" s="74"/>
      <c r="F61" s="74"/>
      <c r="G61" s="85"/>
      <c r="H61" s="86"/>
      <c r="I61" s="72"/>
      <c r="J61" s="346"/>
      <c r="K61" s="37"/>
    </row>
    <row r="62" spans="1:11" x14ac:dyDescent="0.2">
      <c r="A62" s="300"/>
      <c r="B62" s="343"/>
      <c r="C62" s="69"/>
      <c r="D62" s="69"/>
      <c r="E62" s="74"/>
      <c r="F62" s="74"/>
      <c r="G62" s="85"/>
      <c r="H62" s="86"/>
      <c r="I62" s="72"/>
      <c r="J62" s="346"/>
      <c r="K62" s="37"/>
    </row>
    <row r="63" spans="1:11" x14ac:dyDescent="0.2">
      <c r="A63" s="301"/>
      <c r="B63" s="344"/>
      <c r="C63" s="126"/>
      <c r="D63" s="126"/>
      <c r="E63" s="75"/>
      <c r="F63" s="75"/>
      <c r="G63" s="87"/>
      <c r="H63" s="88"/>
      <c r="I63" s="89"/>
      <c r="J63" s="347"/>
      <c r="K63" s="37"/>
    </row>
    <row r="64" spans="1:11" x14ac:dyDescent="0.2">
      <c r="A64" s="198"/>
      <c r="B64" s="348">
        <f>Eelarve!E38</f>
        <v>0</v>
      </c>
      <c r="C64" s="348">
        <f>Eelarve!F38</f>
        <v>0</v>
      </c>
      <c r="D64" s="348">
        <f>Eelarve!G38</f>
        <v>0</v>
      </c>
      <c r="E64" s="350"/>
      <c r="F64" s="351"/>
      <c r="G64" s="351"/>
      <c r="H64" s="351"/>
      <c r="I64" s="352"/>
      <c r="J64" s="359">
        <f>B64-C66-D66</f>
        <v>0</v>
      </c>
      <c r="K64" s="37"/>
    </row>
    <row r="65" spans="1:11" ht="4.5" customHeight="1" x14ac:dyDescent="0.2">
      <c r="A65" s="298" t="str">
        <f>Eelarve!A38</f>
        <v>3.6.</v>
      </c>
      <c r="B65" s="349"/>
      <c r="C65" s="349"/>
      <c r="D65" s="349"/>
      <c r="E65" s="353"/>
      <c r="F65" s="354"/>
      <c r="G65" s="354"/>
      <c r="H65" s="354"/>
      <c r="I65" s="355"/>
      <c r="J65" s="360"/>
      <c r="K65" s="37"/>
    </row>
    <row r="66" spans="1:11" ht="18.75" customHeight="1" x14ac:dyDescent="0.2">
      <c r="A66" s="298"/>
      <c r="B66" s="342"/>
      <c r="C66" s="51">
        <f>SUM(C67:C74)</f>
        <v>0</v>
      </c>
      <c r="D66" s="51">
        <f>SUM(D67:D74)</f>
        <v>0</v>
      </c>
      <c r="E66" s="356"/>
      <c r="F66" s="357"/>
      <c r="G66" s="357"/>
      <c r="H66" s="357"/>
      <c r="I66" s="358"/>
      <c r="J66" s="361"/>
      <c r="K66" s="37"/>
    </row>
    <row r="67" spans="1:11" x14ac:dyDescent="0.2">
      <c r="A67" s="299"/>
      <c r="B67" s="343"/>
      <c r="C67" s="69"/>
      <c r="D67" s="69"/>
      <c r="E67" s="71"/>
      <c r="F67" s="82"/>
      <c r="G67" s="83"/>
      <c r="H67" s="84"/>
      <c r="I67" s="72"/>
      <c r="J67" s="345"/>
      <c r="K67" s="37"/>
    </row>
    <row r="68" spans="1:11" x14ac:dyDescent="0.2">
      <c r="A68" s="299"/>
      <c r="B68" s="343"/>
      <c r="C68" s="69"/>
      <c r="D68" s="69"/>
      <c r="E68" s="71"/>
      <c r="F68" s="82"/>
      <c r="G68" s="83"/>
      <c r="H68" s="84"/>
      <c r="I68" s="72"/>
      <c r="J68" s="346"/>
      <c r="K68" s="37"/>
    </row>
    <row r="69" spans="1:11" x14ac:dyDescent="0.2">
      <c r="A69" s="300"/>
      <c r="B69" s="343"/>
      <c r="C69" s="69"/>
      <c r="D69" s="69"/>
      <c r="E69" s="74"/>
      <c r="F69" s="74"/>
      <c r="G69" s="85"/>
      <c r="H69" s="86"/>
      <c r="I69" s="72"/>
      <c r="J69" s="346"/>
      <c r="K69" s="37"/>
    </row>
    <row r="70" spans="1:11" x14ac:dyDescent="0.2">
      <c r="A70" s="300"/>
      <c r="B70" s="343"/>
      <c r="C70" s="69"/>
      <c r="D70" s="69"/>
      <c r="E70" s="74"/>
      <c r="F70" s="74"/>
      <c r="G70" s="85"/>
      <c r="H70" s="86"/>
      <c r="I70" s="72"/>
      <c r="J70" s="346"/>
      <c r="K70" s="37"/>
    </row>
    <row r="71" spans="1:11" x14ac:dyDescent="0.2">
      <c r="A71" s="300"/>
      <c r="B71" s="343"/>
      <c r="C71" s="69"/>
      <c r="D71" s="69"/>
      <c r="E71" s="74"/>
      <c r="F71" s="74"/>
      <c r="G71" s="85"/>
      <c r="H71" s="86"/>
      <c r="I71" s="72"/>
      <c r="J71" s="346"/>
      <c r="K71" s="37"/>
    </row>
    <row r="72" spans="1:11" x14ac:dyDescent="0.2">
      <c r="A72" s="300"/>
      <c r="B72" s="343"/>
      <c r="C72" s="69"/>
      <c r="D72" s="69"/>
      <c r="E72" s="74"/>
      <c r="F72" s="74"/>
      <c r="G72" s="85"/>
      <c r="H72" s="86"/>
      <c r="I72" s="72"/>
      <c r="J72" s="346"/>
      <c r="K72" s="37"/>
    </row>
    <row r="73" spans="1:11" x14ac:dyDescent="0.2">
      <c r="A73" s="300"/>
      <c r="B73" s="343"/>
      <c r="C73" s="69"/>
      <c r="D73" s="69"/>
      <c r="E73" s="74"/>
      <c r="F73" s="74"/>
      <c r="G73" s="85"/>
      <c r="H73" s="86"/>
      <c r="I73" s="72"/>
      <c r="J73" s="346"/>
      <c r="K73" s="37"/>
    </row>
    <row r="74" spans="1:11" x14ac:dyDescent="0.2">
      <c r="A74" s="301"/>
      <c r="B74" s="344"/>
      <c r="C74" s="126"/>
      <c r="D74" s="126"/>
      <c r="E74" s="75"/>
      <c r="F74" s="75"/>
      <c r="G74" s="87"/>
      <c r="H74" s="88"/>
      <c r="I74" s="89"/>
      <c r="J74" s="347"/>
      <c r="K74" s="37"/>
    </row>
    <row r="75" spans="1:11" x14ac:dyDescent="0.2">
      <c r="A75" s="198"/>
      <c r="B75" s="348">
        <f>Eelarve!E39</f>
        <v>0</v>
      </c>
      <c r="C75" s="348">
        <f>Eelarve!F39</f>
        <v>0</v>
      </c>
      <c r="D75" s="348">
        <f>Eelarve!G39</f>
        <v>0</v>
      </c>
      <c r="E75" s="350"/>
      <c r="F75" s="351"/>
      <c r="G75" s="351"/>
      <c r="H75" s="351"/>
      <c r="I75" s="352"/>
      <c r="J75" s="359">
        <f>B75-C77-D77</f>
        <v>0</v>
      </c>
      <c r="K75" s="37"/>
    </row>
    <row r="76" spans="1:11" ht="4.5" customHeight="1" x14ac:dyDescent="0.2">
      <c r="A76" s="298" t="str">
        <f>Eelarve!A39</f>
        <v>3.7.</v>
      </c>
      <c r="B76" s="349"/>
      <c r="C76" s="349"/>
      <c r="D76" s="349"/>
      <c r="E76" s="353"/>
      <c r="F76" s="354"/>
      <c r="G76" s="354"/>
      <c r="H76" s="354"/>
      <c r="I76" s="355"/>
      <c r="J76" s="360"/>
      <c r="K76" s="37"/>
    </row>
    <row r="77" spans="1:11" ht="18.75" customHeight="1" x14ac:dyDescent="0.2">
      <c r="A77" s="298"/>
      <c r="B77" s="342"/>
      <c r="C77" s="51">
        <f>SUM(C78:C85)</f>
        <v>0</v>
      </c>
      <c r="D77" s="51">
        <f>SUM(D78:D85)</f>
        <v>0</v>
      </c>
      <c r="E77" s="356"/>
      <c r="F77" s="357"/>
      <c r="G77" s="357"/>
      <c r="H77" s="357"/>
      <c r="I77" s="358"/>
      <c r="J77" s="361"/>
      <c r="K77" s="37"/>
    </row>
    <row r="78" spans="1:11" x14ac:dyDescent="0.2">
      <c r="A78" s="299"/>
      <c r="B78" s="343"/>
      <c r="C78" s="69"/>
      <c r="D78" s="69"/>
      <c r="E78" s="71"/>
      <c r="F78" s="82"/>
      <c r="G78" s="83"/>
      <c r="H78" s="84"/>
      <c r="I78" s="72"/>
      <c r="J78" s="345"/>
      <c r="K78" s="37"/>
    </row>
    <row r="79" spans="1:11" x14ac:dyDescent="0.2">
      <c r="A79" s="299"/>
      <c r="B79" s="343"/>
      <c r="C79" s="69"/>
      <c r="D79" s="69"/>
      <c r="E79" s="71"/>
      <c r="F79" s="82"/>
      <c r="G79" s="83"/>
      <c r="H79" s="84"/>
      <c r="I79" s="72"/>
      <c r="J79" s="346"/>
      <c r="K79" s="37"/>
    </row>
    <row r="80" spans="1:11" x14ac:dyDescent="0.2">
      <c r="A80" s="300"/>
      <c r="B80" s="343"/>
      <c r="C80" s="69"/>
      <c r="D80" s="69"/>
      <c r="E80" s="74"/>
      <c r="F80" s="74"/>
      <c r="G80" s="85"/>
      <c r="H80" s="86"/>
      <c r="I80" s="72"/>
      <c r="J80" s="346"/>
      <c r="K80" s="37"/>
    </row>
    <row r="81" spans="1:11" x14ac:dyDescent="0.2">
      <c r="A81" s="300"/>
      <c r="B81" s="343"/>
      <c r="C81" s="69"/>
      <c r="D81" s="69"/>
      <c r="E81" s="74"/>
      <c r="F81" s="74"/>
      <c r="G81" s="85"/>
      <c r="H81" s="86"/>
      <c r="I81" s="72"/>
      <c r="J81" s="346"/>
      <c r="K81" s="37"/>
    </row>
    <row r="82" spans="1:11" x14ac:dyDescent="0.2">
      <c r="A82" s="300"/>
      <c r="B82" s="343"/>
      <c r="C82" s="69"/>
      <c r="D82" s="69"/>
      <c r="E82" s="74"/>
      <c r="F82" s="74"/>
      <c r="G82" s="85"/>
      <c r="H82" s="86"/>
      <c r="I82" s="72"/>
      <c r="J82" s="346"/>
      <c r="K82" s="37"/>
    </row>
    <row r="83" spans="1:11" x14ac:dyDescent="0.2">
      <c r="A83" s="300"/>
      <c r="B83" s="343"/>
      <c r="C83" s="69"/>
      <c r="D83" s="69"/>
      <c r="E83" s="74"/>
      <c r="F83" s="74"/>
      <c r="G83" s="85"/>
      <c r="H83" s="86"/>
      <c r="I83" s="72"/>
      <c r="J83" s="346"/>
      <c r="K83" s="37"/>
    </row>
    <row r="84" spans="1:11" x14ac:dyDescent="0.2">
      <c r="A84" s="300"/>
      <c r="B84" s="343"/>
      <c r="C84" s="69"/>
      <c r="D84" s="69"/>
      <c r="E84" s="74"/>
      <c r="F84" s="74"/>
      <c r="G84" s="85"/>
      <c r="H84" s="86"/>
      <c r="I84" s="72"/>
      <c r="J84" s="346"/>
      <c r="K84" s="37"/>
    </row>
    <row r="85" spans="1:11" x14ac:dyDescent="0.2">
      <c r="A85" s="301"/>
      <c r="B85" s="344"/>
      <c r="C85" s="126"/>
      <c r="D85" s="126"/>
      <c r="E85" s="75"/>
      <c r="F85" s="75"/>
      <c r="G85" s="87"/>
      <c r="H85" s="88"/>
      <c r="I85" s="89"/>
      <c r="J85" s="347"/>
      <c r="K85" s="37"/>
    </row>
    <row r="86" spans="1:11" x14ac:dyDescent="0.2">
      <c r="A86" s="198"/>
      <c r="B86" s="348">
        <f>Eelarve!E40</f>
        <v>0</v>
      </c>
      <c r="C86" s="348">
        <f>Eelarve!F40</f>
        <v>0</v>
      </c>
      <c r="D86" s="348">
        <f>Eelarve!G40</f>
        <v>0</v>
      </c>
      <c r="E86" s="350"/>
      <c r="F86" s="351"/>
      <c r="G86" s="351"/>
      <c r="H86" s="351"/>
      <c r="I86" s="352"/>
      <c r="J86" s="359">
        <f>B86-C88-D88</f>
        <v>0</v>
      </c>
      <c r="K86" s="37"/>
    </row>
    <row r="87" spans="1:11" ht="4.5" customHeight="1" x14ac:dyDescent="0.2">
      <c r="A87" s="298" t="str">
        <f>Eelarve!A40</f>
        <v>3.8.</v>
      </c>
      <c r="B87" s="349"/>
      <c r="C87" s="349"/>
      <c r="D87" s="349"/>
      <c r="E87" s="353"/>
      <c r="F87" s="354"/>
      <c r="G87" s="354"/>
      <c r="H87" s="354"/>
      <c r="I87" s="355"/>
      <c r="J87" s="360"/>
      <c r="K87" s="37"/>
    </row>
    <row r="88" spans="1:11" ht="18.75" customHeight="1" x14ac:dyDescent="0.2">
      <c r="A88" s="298"/>
      <c r="B88" s="342"/>
      <c r="C88" s="51">
        <f>SUM(C89:C96)</f>
        <v>0</v>
      </c>
      <c r="D88" s="51">
        <f>SUM(D89:D96)</f>
        <v>0</v>
      </c>
      <c r="E88" s="356"/>
      <c r="F88" s="357"/>
      <c r="G88" s="357"/>
      <c r="H88" s="357"/>
      <c r="I88" s="358"/>
      <c r="J88" s="361"/>
      <c r="K88" s="37"/>
    </row>
    <row r="89" spans="1:11" x14ac:dyDescent="0.2">
      <c r="A89" s="299"/>
      <c r="B89" s="343"/>
      <c r="C89" s="69"/>
      <c r="D89" s="69"/>
      <c r="E89" s="71"/>
      <c r="F89" s="82"/>
      <c r="G89" s="83"/>
      <c r="H89" s="84"/>
      <c r="I89" s="72"/>
      <c r="J89" s="345"/>
      <c r="K89" s="37"/>
    </row>
    <row r="90" spans="1:11" x14ac:dyDescent="0.2">
      <c r="A90" s="299"/>
      <c r="B90" s="343"/>
      <c r="C90" s="69"/>
      <c r="D90" s="69"/>
      <c r="E90" s="71"/>
      <c r="F90" s="82"/>
      <c r="G90" s="83"/>
      <c r="H90" s="84"/>
      <c r="I90" s="72"/>
      <c r="J90" s="346"/>
      <c r="K90" s="37"/>
    </row>
    <row r="91" spans="1:11" x14ac:dyDescent="0.2">
      <c r="A91" s="300"/>
      <c r="B91" s="343"/>
      <c r="C91" s="69"/>
      <c r="D91" s="69"/>
      <c r="E91" s="74"/>
      <c r="F91" s="74"/>
      <c r="G91" s="85"/>
      <c r="H91" s="86"/>
      <c r="I91" s="72"/>
      <c r="J91" s="346"/>
      <c r="K91" s="37"/>
    </row>
    <row r="92" spans="1:11" x14ac:dyDescent="0.2">
      <c r="A92" s="300"/>
      <c r="B92" s="343"/>
      <c r="C92" s="69"/>
      <c r="D92" s="69"/>
      <c r="E92" s="74"/>
      <c r="F92" s="74"/>
      <c r="G92" s="85"/>
      <c r="H92" s="86"/>
      <c r="I92" s="72"/>
      <c r="J92" s="346"/>
      <c r="K92" s="37"/>
    </row>
    <row r="93" spans="1:11" x14ac:dyDescent="0.2">
      <c r="A93" s="300"/>
      <c r="B93" s="343"/>
      <c r="C93" s="69"/>
      <c r="D93" s="69"/>
      <c r="E93" s="74"/>
      <c r="F93" s="74"/>
      <c r="G93" s="85"/>
      <c r="H93" s="86"/>
      <c r="I93" s="72"/>
      <c r="J93" s="346"/>
      <c r="K93" s="37"/>
    </row>
    <row r="94" spans="1:11" x14ac:dyDescent="0.2">
      <c r="A94" s="300"/>
      <c r="B94" s="343"/>
      <c r="C94" s="69"/>
      <c r="D94" s="69"/>
      <c r="E94" s="74"/>
      <c r="F94" s="74"/>
      <c r="G94" s="85"/>
      <c r="H94" s="86"/>
      <c r="I94" s="72"/>
      <c r="J94" s="346"/>
      <c r="K94" s="37"/>
    </row>
    <row r="95" spans="1:11" x14ac:dyDescent="0.2">
      <c r="A95" s="300"/>
      <c r="B95" s="343"/>
      <c r="C95" s="69"/>
      <c r="D95" s="69"/>
      <c r="E95" s="74"/>
      <c r="F95" s="74"/>
      <c r="G95" s="85"/>
      <c r="H95" s="86"/>
      <c r="I95" s="72"/>
      <c r="J95" s="346"/>
      <c r="K95" s="37"/>
    </row>
    <row r="96" spans="1:11" x14ac:dyDescent="0.2">
      <c r="A96" s="301"/>
      <c r="B96" s="344"/>
      <c r="C96" s="126"/>
      <c r="D96" s="126"/>
      <c r="E96" s="75"/>
      <c r="F96" s="75"/>
      <c r="G96" s="87"/>
      <c r="H96" s="88"/>
      <c r="I96" s="89"/>
      <c r="J96" s="347"/>
      <c r="K96" s="37"/>
    </row>
    <row r="97" spans="1:11" x14ac:dyDescent="0.2">
      <c r="A97" s="198"/>
      <c r="B97" s="348">
        <f>Eelarve!E41</f>
        <v>0</v>
      </c>
      <c r="C97" s="348">
        <f>Eelarve!F41</f>
        <v>0</v>
      </c>
      <c r="D97" s="348">
        <f>Eelarve!G41</f>
        <v>0</v>
      </c>
      <c r="E97" s="350"/>
      <c r="F97" s="351"/>
      <c r="G97" s="351"/>
      <c r="H97" s="351"/>
      <c r="I97" s="352"/>
      <c r="J97" s="359">
        <f>B97-C99-D99</f>
        <v>0</v>
      </c>
      <c r="K97" s="37"/>
    </row>
    <row r="98" spans="1:11" ht="4.5" customHeight="1" x14ac:dyDescent="0.2">
      <c r="A98" s="298" t="str">
        <f>Eelarve!A41</f>
        <v>3.9.</v>
      </c>
      <c r="B98" s="349"/>
      <c r="C98" s="349"/>
      <c r="D98" s="349"/>
      <c r="E98" s="353"/>
      <c r="F98" s="354"/>
      <c r="G98" s="354"/>
      <c r="H98" s="354"/>
      <c r="I98" s="355"/>
      <c r="J98" s="360"/>
      <c r="K98" s="37"/>
    </row>
    <row r="99" spans="1:11" ht="18.75" customHeight="1" x14ac:dyDescent="0.2">
      <c r="A99" s="298"/>
      <c r="B99" s="342"/>
      <c r="C99" s="51">
        <f>SUM(C100:C107)</f>
        <v>0</v>
      </c>
      <c r="D99" s="51">
        <f>SUM(D100:D107)</f>
        <v>0</v>
      </c>
      <c r="E99" s="356"/>
      <c r="F99" s="357"/>
      <c r="G99" s="357"/>
      <c r="H99" s="357"/>
      <c r="I99" s="358"/>
      <c r="J99" s="361"/>
      <c r="K99" s="37"/>
    </row>
    <row r="100" spans="1:11" x14ac:dyDescent="0.2">
      <c r="A100" s="299"/>
      <c r="B100" s="343"/>
      <c r="C100" s="69"/>
      <c r="D100" s="69"/>
      <c r="E100" s="71"/>
      <c r="F100" s="82"/>
      <c r="G100" s="83"/>
      <c r="H100" s="84"/>
      <c r="I100" s="72"/>
      <c r="J100" s="345"/>
      <c r="K100" s="37"/>
    </row>
    <row r="101" spans="1:11" x14ac:dyDescent="0.2">
      <c r="A101" s="299"/>
      <c r="B101" s="343"/>
      <c r="C101" s="69"/>
      <c r="D101" s="69"/>
      <c r="E101" s="71"/>
      <c r="F101" s="82"/>
      <c r="G101" s="83"/>
      <c r="H101" s="84"/>
      <c r="I101" s="72"/>
      <c r="J101" s="346"/>
      <c r="K101" s="37"/>
    </row>
    <row r="102" spans="1:11" x14ac:dyDescent="0.2">
      <c r="A102" s="300"/>
      <c r="B102" s="343"/>
      <c r="C102" s="69"/>
      <c r="D102" s="69"/>
      <c r="E102" s="74"/>
      <c r="F102" s="74"/>
      <c r="G102" s="85"/>
      <c r="H102" s="86"/>
      <c r="I102" s="72"/>
      <c r="J102" s="346"/>
      <c r="K102" s="37"/>
    </row>
    <row r="103" spans="1:11" x14ac:dyDescent="0.2">
      <c r="A103" s="300"/>
      <c r="B103" s="343"/>
      <c r="C103" s="69"/>
      <c r="D103" s="69"/>
      <c r="E103" s="74"/>
      <c r="F103" s="74"/>
      <c r="G103" s="85"/>
      <c r="H103" s="86"/>
      <c r="I103" s="72"/>
      <c r="J103" s="346"/>
      <c r="K103" s="37"/>
    </row>
    <row r="104" spans="1:11" x14ac:dyDescent="0.2">
      <c r="A104" s="300"/>
      <c r="B104" s="343"/>
      <c r="C104" s="69"/>
      <c r="D104" s="69"/>
      <c r="E104" s="74"/>
      <c r="F104" s="74"/>
      <c r="G104" s="85"/>
      <c r="H104" s="86"/>
      <c r="I104" s="72"/>
      <c r="J104" s="346"/>
      <c r="K104" s="37"/>
    </row>
    <row r="105" spans="1:11" x14ac:dyDescent="0.2">
      <c r="A105" s="300"/>
      <c r="B105" s="343"/>
      <c r="C105" s="69"/>
      <c r="D105" s="69"/>
      <c r="E105" s="74"/>
      <c r="F105" s="74"/>
      <c r="G105" s="85"/>
      <c r="H105" s="86"/>
      <c r="I105" s="72"/>
      <c r="J105" s="346"/>
      <c r="K105" s="37"/>
    </row>
    <row r="106" spans="1:11" x14ac:dyDescent="0.2">
      <c r="A106" s="300"/>
      <c r="B106" s="343"/>
      <c r="C106" s="69"/>
      <c r="D106" s="69"/>
      <c r="E106" s="74"/>
      <c r="F106" s="74"/>
      <c r="G106" s="85"/>
      <c r="H106" s="86"/>
      <c r="I106" s="72"/>
      <c r="J106" s="346"/>
      <c r="K106" s="37"/>
    </row>
    <row r="107" spans="1:11" x14ac:dyDescent="0.2">
      <c r="A107" s="301"/>
      <c r="B107" s="344"/>
      <c r="C107" s="126"/>
      <c r="D107" s="126"/>
      <c r="E107" s="75"/>
      <c r="F107" s="75"/>
      <c r="G107" s="87"/>
      <c r="H107" s="88"/>
      <c r="I107" s="89"/>
      <c r="J107" s="347"/>
      <c r="K107" s="37"/>
    </row>
  </sheetData>
  <sheetProtection algorithmName="SHA-512" hashValue="+XLyBOX3nHQeVtgW3OsV+Urxz5GN9U/u/h0aj6eXaqAsoycLIsTmM+VVrpPFSq63GNrpIX9z9cBgtXQBzKzP3A==" saltValue="WtQ2wqqzi5WBYdzNZd3IGg==" spinCount="100000" sheet="1" objects="1" scenarios="1" insertRows="0"/>
  <mergeCells count="83">
    <mergeCell ref="E97:I99"/>
    <mergeCell ref="J97:J99"/>
    <mergeCell ref="A98:A107"/>
    <mergeCell ref="B99:B107"/>
    <mergeCell ref="J100:J107"/>
    <mergeCell ref="B97:B98"/>
    <mergeCell ref="C97:C98"/>
    <mergeCell ref="D97:D98"/>
    <mergeCell ref="E86:I88"/>
    <mergeCell ref="J86:J88"/>
    <mergeCell ref="A87:A96"/>
    <mergeCell ref="B88:B96"/>
    <mergeCell ref="J89:J96"/>
    <mergeCell ref="B86:B87"/>
    <mergeCell ref="C86:C87"/>
    <mergeCell ref="D86:D87"/>
    <mergeCell ref="E75:I77"/>
    <mergeCell ref="J75:J77"/>
    <mergeCell ref="A76:A85"/>
    <mergeCell ref="B77:B85"/>
    <mergeCell ref="J78:J85"/>
    <mergeCell ref="B75:B76"/>
    <mergeCell ref="C75:C76"/>
    <mergeCell ref="D75:D76"/>
    <mergeCell ref="E64:I66"/>
    <mergeCell ref="J64:J66"/>
    <mergeCell ref="A65:A74"/>
    <mergeCell ref="B66:B74"/>
    <mergeCell ref="J67:J74"/>
    <mergeCell ref="B64:B65"/>
    <mergeCell ref="C64:C65"/>
    <mergeCell ref="D64:D65"/>
    <mergeCell ref="E42:I44"/>
    <mergeCell ref="J53:J55"/>
    <mergeCell ref="A54:A63"/>
    <mergeCell ref="B55:B63"/>
    <mergeCell ref="J56:J63"/>
    <mergeCell ref="J42:J44"/>
    <mergeCell ref="A43:A52"/>
    <mergeCell ref="B44:B52"/>
    <mergeCell ref="J45:J52"/>
    <mergeCell ref="B53:B54"/>
    <mergeCell ref="C53:C54"/>
    <mergeCell ref="D53:D54"/>
    <mergeCell ref="E53:I55"/>
    <mergeCell ref="B42:B43"/>
    <mergeCell ref="C42:C43"/>
    <mergeCell ref="D42:D43"/>
    <mergeCell ref="E31:I33"/>
    <mergeCell ref="J31:J33"/>
    <mergeCell ref="A32:A41"/>
    <mergeCell ref="B33:B41"/>
    <mergeCell ref="J34:J41"/>
    <mergeCell ref="B31:B32"/>
    <mergeCell ref="C31:C32"/>
    <mergeCell ref="D31:D32"/>
    <mergeCell ref="E20:I22"/>
    <mergeCell ref="J20:J22"/>
    <mergeCell ref="A21:A30"/>
    <mergeCell ref="B22:B30"/>
    <mergeCell ref="J23:J30"/>
    <mergeCell ref="B20:B21"/>
    <mergeCell ref="C20:C21"/>
    <mergeCell ref="D20:D21"/>
    <mergeCell ref="E9:I11"/>
    <mergeCell ref="J9:J11"/>
    <mergeCell ref="A10:A19"/>
    <mergeCell ref="B11:B19"/>
    <mergeCell ref="J12:J19"/>
    <mergeCell ref="B9:B10"/>
    <mergeCell ref="C9:C10"/>
    <mergeCell ref="D9:D10"/>
    <mergeCell ref="J6:J8"/>
    <mergeCell ref="C7:D7"/>
    <mergeCell ref="E7:E8"/>
    <mergeCell ref="F7:F8"/>
    <mergeCell ref="G7:G8"/>
    <mergeCell ref="H2:H3"/>
    <mergeCell ref="A6:A8"/>
    <mergeCell ref="B6:B8"/>
    <mergeCell ref="C6:I6"/>
    <mergeCell ref="H7:H8"/>
    <mergeCell ref="I7:I8"/>
  </mergeCells>
  <pageMargins left="0.31496062992125984" right="0.31496062992125984" top="0.55118110236220474" bottom="0.15748031496062992" header="0.31496062992125984" footer="0.31496062992125984"/>
  <pageSetup paperSize="9" scale="77" fitToHeight="0" orientation="landscape" blackAndWhite="1" verticalDpi="300" r:id="rId1"/>
  <headerFooter>
    <oddHeader>&amp;L&amp;"Arial,Italic"&amp;9&amp;F&amp;R&amp;"Arial,Italic"&amp;9&amp;A, lk &amp;P (&amp;N)</oddHeader>
  </headerFooter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C000"/>
    <pageSetUpPr fitToPage="1"/>
  </sheetPr>
  <dimension ref="A1:K85"/>
  <sheetViews>
    <sheetView showGridLines="0" zoomScale="80" zoomScaleNormal="80" workbookViewId="0">
      <pane xSplit="1" ySplit="8" topLeftCell="B9" activePane="bottomRight" state="frozen"/>
      <selection activeCell="F26" sqref="F26"/>
      <selection pane="topRight" activeCell="F26" sqref="F26"/>
      <selection pane="bottomLeft" activeCell="F26" sqref="F26"/>
      <selection pane="bottomRight" activeCell="H7" sqref="H7:H8"/>
    </sheetView>
  </sheetViews>
  <sheetFormatPr defaultColWidth="9.140625" defaultRowHeight="12.75" x14ac:dyDescent="0.2"/>
  <cols>
    <col min="1" max="1" width="15.5703125" style="28" customWidth="1"/>
    <col min="2" max="2" width="9.140625" style="32"/>
    <col min="3" max="4" width="10.42578125" style="32" customWidth="1"/>
    <col min="5" max="5" width="13.85546875" style="32" customWidth="1"/>
    <col min="6" max="6" width="12.140625" style="32" customWidth="1"/>
    <col min="7" max="7" width="11.7109375" style="32" customWidth="1"/>
    <col min="8" max="8" width="48.5703125" style="65" customWidth="1"/>
    <col min="9" max="9" width="12" style="32" customWidth="1"/>
    <col min="10" max="10" width="11.5703125" style="32" customWidth="1"/>
    <col min="11" max="11" width="6.140625" style="28" customWidth="1"/>
    <col min="12" max="16384" width="9.140625" style="28"/>
  </cols>
  <sheetData>
    <row r="1" spans="1:11" ht="17.25" customHeight="1" x14ac:dyDescent="0.2">
      <c r="A1" s="33"/>
      <c r="B1" s="34"/>
      <c r="C1" s="34"/>
      <c r="D1" s="34" t="str">
        <f>Eelarve!B3</f>
        <v>(ühingu nimi)</v>
      </c>
      <c r="E1" s="34"/>
      <c r="F1" s="34"/>
      <c r="G1" s="35"/>
      <c r="H1" s="64"/>
      <c r="I1" s="36"/>
      <c r="J1" s="34"/>
      <c r="K1" s="37"/>
    </row>
    <row r="2" spans="1:11" ht="15.75" x14ac:dyDescent="0.2">
      <c r="A2" s="38" t="s">
        <v>116</v>
      </c>
      <c r="B2" s="34"/>
      <c r="C2" s="34"/>
      <c r="D2" s="34"/>
      <c r="E2" s="34"/>
      <c r="F2" s="34"/>
      <c r="G2" s="35"/>
      <c r="H2" s="288"/>
      <c r="I2" s="240"/>
      <c r="J2" s="56"/>
      <c r="K2" s="37"/>
    </row>
    <row r="3" spans="1:11" ht="16.5" customHeight="1" x14ac:dyDescent="0.2">
      <c r="A3" s="52" t="s">
        <v>12</v>
      </c>
      <c r="B3" s="124">
        <f>Eelarve!E42</f>
        <v>0</v>
      </c>
      <c r="C3" s="124">
        <f>Eelarve!F42</f>
        <v>0</v>
      </c>
      <c r="D3" s="124">
        <f>Eelarve!G42</f>
        <v>0</v>
      </c>
      <c r="E3" s="39"/>
      <c r="F3" s="34"/>
      <c r="G3" s="40"/>
      <c r="H3" s="288"/>
      <c r="I3" s="36"/>
      <c r="J3" s="55" t="s">
        <v>15</v>
      </c>
      <c r="K3" s="37"/>
    </row>
    <row r="4" spans="1:11" s="29" customFormat="1" ht="17.25" customHeight="1" x14ac:dyDescent="0.2">
      <c r="A4" s="41" t="s">
        <v>13</v>
      </c>
      <c r="B4" s="125"/>
      <c r="C4" s="125">
        <f>C11+C22+C33+C44+C55+C66+C77</f>
        <v>0</v>
      </c>
      <c r="D4" s="125">
        <f>D11+D22+D33+D44+D55+D66+D77</f>
        <v>0</v>
      </c>
      <c r="E4" s="42"/>
      <c r="F4" s="42"/>
      <c r="G4" s="43"/>
      <c r="H4" s="66"/>
      <c r="I4" s="44"/>
      <c r="J4" s="127">
        <f>B3-C4-D4</f>
        <v>0</v>
      </c>
      <c r="K4" s="45"/>
    </row>
    <row r="5" spans="1:11" ht="16.5" customHeight="1" x14ac:dyDescent="0.2">
      <c r="A5" s="46"/>
      <c r="B5" s="53" t="e">
        <f>(C4+D4)/B3</f>
        <v>#DIV/0!</v>
      </c>
      <c r="C5" s="54" t="str">
        <f>IF(C3&gt;0,C4/C3,"")</f>
        <v/>
      </c>
      <c r="D5" s="54" t="str">
        <f>IF(D3&gt;0,D4/D3,"")</f>
        <v/>
      </c>
      <c r="E5" s="34"/>
      <c r="F5" s="34"/>
      <c r="G5" s="35"/>
      <c r="H5" s="64"/>
      <c r="I5" s="36"/>
      <c r="J5" s="34"/>
      <c r="K5" s="37"/>
    </row>
    <row r="6" spans="1:11" s="30" customFormat="1" ht="17.25" customHeight="1" x14ac:dyDescent="0.2">
      <c r="A6" s="304" t="s">
        <v>114</v>
      </c>
      <c r="B6" s="280" t="s">
        <v>6</v>
      </c>
      <c r="C6" s="292" t="s">
        <v>7</v>
      </c>
      <c r="D6" s="292"/>
      <c r="E6" s="293"/>
      <c r="F6" s="293"/>
      <c r="G6" s="293"/>
      <c r="H6" s="293"/>
      <c r="I6" s="294"/>
      <c r="J6" s="338" t="s">
        <v>11</v>
      </c>
      <c r="K6" s="47"/>
    </row>
    <row r="7" spans="1:11" s="30" customFormat="1" ht="15.75" customHeight="1" x14ac:dyDescent="0.2">
      <c r="A7" s="305"/>
      <c r="B7" s="281"/>
      <c r="C7" s="283" t="s">
        <v>8</v>
      </c>
      <c r="D7" s="284"/>
      <c r="E7" s="276" t="s">
        <v>14</v>
      </c>
      <c r="F7" s="285" t="s">
        <v>9</v>
      </c>
      <c r="G7" s="276" t="s">
        <v>10</v>
      </c>
      <c r="H7" s="276" t="s">
        <v>134</v>
      </c>
      <c r="I7" s="278" t="str">
        <f>'1. Tööjõukulud'!I7:I8</f>
        <v>Pangakontolt tasumise kuupäev</v>
      </c>
      <c r="J7" s="339"/>
      <c r="K7" s="47"/>
    </row>
    <row r="8" spans="1:11" ht="52.5" customHeight="1" x14ac:dyDescent="0.2">
      <c r="A8" s="306"/>
      <c r="B8" s="282"/>
      <c r="C8" s="48" t="s">
        <v>127</v>
      </c>
      <c r="D8" s="170" t="s">
        <v>66</v>
      </c>
      <c r="E8" s="277"/>
      <c r="F8" s="286"/>
      <c r="G8" s="277"/>
      <c r="H8" s="277"/>
      <c r="I8" s="279"/>
      <c r="J8" s="340"/>
      <c r="K8" s="37"/>
    </row>
    <row r="9" spans="1:11" x14ac:dyDescent="0.2">
      <c r="A9" s="49"/>
      <c r="B9" s="348">
        <f>Eelarve!E43</f>
        <v>0</v>
      </c>
      <c r="C9" s="348">
        <f>Eelarve!F43</f>
        <v>0</v>
      </c>
      <c r="D9" s="348">
        <f>Eelarve!G43</f>
        <v>0</v>
      </c>
      <c r="E9" s="350"/>
      <c r="F9" s="351"/>
      <c r="G9" s="351"/>
      <c r="H9" s="351"/>
      <c r="I9" s="352"/>
      <c r="J9" s="359">
        <f>B9-C11-D11</f>
        <v>0</v>
      </c>
      <c r="K9" s="37"/>
    </row>
    <row r="10" spans="1:11" s="31" customFormat="1" ht="5.25" customHeight="1" x14ac:dyDescent="0.2">
      <c r="A10" s="298" t="str">
        <f>Eelarve!A43</f>
        <v>4.1.</v>
      </c>
      <c r="B10" s="349"/>
      <c r="C10" s="349"/>
      <c r="D10" s="349"/>
      <c r="E10" s="353"/>
      <c r="F10" s="354"/>
      <c r="G10" s="354"/>
      <c r="H10" s="354"/>
      <c r="I10" s="355"/>
      <c r="J10" s="360"/>
      <c r="K10" s="50"/>
    </row>
    <row r="11" spans="1:11" s="31" customFormat="1" ht="15" customHeight="1" x14ac:dyDescent="0.2">
      <c r="A11" s="298"/>
      <c r="B11" s="342"/>
      <c r="C11" s="51">
        <f>SUM(C12:C19)</f>
        <v>0</v>
      </c>
      <c r="D11" s="51">
        <f>SUM(D12:D19)</f>
        <v>0</v>
      </c>
      <c r="E11" s="356"/>
      <c r="F11" s="357"/>
      <c r="G11" s="357"/>
      <c r="H11" s="357"/>
      <c r="I11" s="358"/>
      <c r="J11" s="361"/>
      <c r="K11" s="50"/>
    </row>
    <row r="12" spans="1:11" x14ac:dyDescent="0.2">
      <c r="A12" s="299"/>
      <c r="B12" s="343"/>
      <c r="C12" s="69"/>
      <c r="D12" s="69"/>
      <c r="E12" s="71"/>
      <c r="F12" s="82"/>
      <c r="G12" s="83"/>
      <c r="H12" s="84"/>
      <c r="I12" s="72"/>
      <c r="J12" s="345"/>
      <c r="K12" s="37"/>
    </row>
    <row r="13" spans="1:11" x14ac:dyDescent="0.2">
      <c r="A13" s="299"/>
      <c r="B13" s="343"/>
      <c r="C13" s="69"/>
      <c r="D13" s="69"/>
      <c r="E13" s="71"/>
      <c r="F13" s="82"/>
      <c r="G13" s="83"/>
      <c r="H13" s="84"/>
      <c r="I13" s="72"/>
      <c r="J13" s="346"/>
      <c r="K13" s="37"/>
    </row>
    <row r="14" spans="1:11" x14ac:dyDescent="0.2">
      <c r="A14" s="299"/>
      <c r="B14" s="343"/>
      <c r="C14" s="69"/>
      <c r="D14" s="69"/>
      <c r="E14" s="74"/>
      <c r="F14" s="74"/>
      <c r="G14" s="85"/>
      <c r="H14" s="86"/>
      <c r="I14" s="72"/>
      <c r="J14" s="346"/>
      <c r="K14" s="37"/>
    </row>
    <row r="15" spans="1:11" x14ac:dyDescent="0.2">
      <c r="A15" s="299"/>
      <c r="B15" s="343"/>
      <c r="C15" s="69"/>
      <c r="D15" s="69"/>
      <c r="E15" s="74"/>
      <c r="F15" s="74"/>
      <c r="G15" s="85"/>
      <c r="H15" s="86"/>
      <c r="I15" s="72"/>
      <c r="J15" s="346"/>
      <c r="K15" s="37"/>
    </row>
    <row r="16" spans="1:11" x14ac:dyDescent="0.2">
      <c r="A16" s="300"/>
      <c r="B16" s="343"/>
      <c r="C16" s="69"/>
      <c r="D16" s="69"/>
      <c r="E16" s="74"/>
      <c r="F16" s="74"/>
      <c r="G16" s="85"/>
      <c r="H16" s="86"/>
      <c r="I16" s="72"/>
      <c r="J16" s="346"/>
      <c r="K16" s="37"/>
    </row>
    <row r="17" spans="1:11" x14ac:dyDescent="0.2">
      <c r="A17" s="300"/>
      <c r="B17" s="343"/>
      <c r="C17" s="69"/>
      <c r="D17" s="69"/>
      <c r="E17" s="74"/>
      <c r="F17" s="74"/>
      <c r="G17" s="85"/>
      <c r="H17" s="86"/>
      <c r="I17" s="72"/>
      <c r="J17" s="346"/>
      <c r="K17" s="37"/>
    </row>
    <row r="18" spans="1:11" x14ac:dyDescent="0.2">
      <c r="A18" s="300"/>
      <c r="B18" s="343"/>
      <c r="C18" s="69"/>
      <c r="D18" s="69"/>
      <c r="E18" s="74"/>
      <c r="F18" s="74"/>
      <c r="G18" s="85"/>
      <c r="H18" s="86"/>
      <c r="I18" s="72"/>
      <c r="J18" s="346"/>
      <c r="K18" s="37"/>
    </row>
    <row r="19" spans="1:11" x14ac:dyDescent="0.2">
      <c r="A19" s="301"/>
      <c r="B19" s="344"/>
      <c r="C19" s="126"/>
      <c r="D19" s="126"/>
      <c r="E19" s="75"/>
      <c r="F19" s="75"/>
      <c r="G19" s="87"/>
      <c r="H19" s="88"/>
      <c r="I19" s="89"/>
      <c r="J19" s="347"/>
      <c r="K19" s="37"/>
    </row>
    <row r="20" spans="1:11" x14ac:dyDescent="0.2">
      <c r="A20" s="49"/>
      <c r="B20" s="348">
        <f>Eelarve!E44</f>
        <v>0</v>
      </c>
      <c r="C20" s="348">
        <f>Eelarve!F44</f>
        <v>0</v>
      </c>
      <c r="D20" s="348">
        <f>Eelarve!G44</f>
        <v>0</v>
      </c>
      <c r="E20" s="350"/>
      <c r="F20" s="351"/>
      <c r="G20" s="351"/>
      <c r="H20" s="351"/>
      <c r="I20" s="352"/>
      <c r="J20" s="359">
        <f>B20-C22-D22</f>
        <v>0</v>
      </c>
      <c r="K20" s="37"/>
    </row>
    <row r="21" spans="1:11" ht="5.25" customHeight="1" x14ac:dyDescent="0.2">
      <c r="A21" s="298" t="str">
        <f>Eelarve!A44</f>
        <v>4.2.</v>
      </c>
      <c r="B21" s="349"/>
      <c r="C21" s="349"/>
      <c r="D21" s="349"/>
      <c r="E21" s="353"/>
      <c r="F21" s="354"/>
      <c r="G21" s="354"/>
      <c r="H21" s="354"/>
      <c r="I21" s="355"/>
      <c r="J21" s="360"/>
      <c r="K21" s="37"/>
    </row>
    <row r="22" spans="1:11" ht="17.25" customHeight="1" x14ac:dyDescent="0.2">
      <c r="A22" s="298"/>
      <c r="B22" s="342"/>
      <c r="C22" s="51">
        <f>SUM(C23:C30)</f>
        <v>0</v>
      </c>
      <c r="D22" s="51">
        <f>SUM(D23:D30)</f>
        <v>0</v>
      </c>
      <c r="E22" s="356"/>
      <c r="F22" s="357"/>
      <c r="G22" s="357"/>
      <c r="H22" s="357"/>
      <c r="I22" s="358"/>
      <c r="J22" s="361"/>
      <c r="K22" s="37"/>
    </row>
    <row r="23" spans="1:11" x14ac:dyDescent="0.2">
      <c r="A23" s="299"/>
      <c r="B23" s="343"/>
      <c r="C23" s="69"/>
      <c r="D23" s="69"/>
      <c r="E23" s="71"/>
      <c r="F23" s="82"/>
      <c r="G23" s="83"/>
      <c r="H23" s="84"/>
      <c r="I23" s="72"/>
      <c r="J23" s="345"/>
      <c r="K23" s="37"/>
    </row>
    <row r="24" spans="1:11" x14ac:dyDescent="0.2">
      <c r="A24" s="299"/>
      <c r="B24" s="343"/>
      <c r="C24" s="69"/>
      <c r="D24" s="69"/>
      <c r="E24" s="71"/>
      <c r="F24" s="82"/>
      <c r="G24" s="83"/>
      <c r="H24" s="84"/>
      <c r="I24" s="72"/>
      <c r="J24" s="346"/>
      <c r="K24" s="37"/>
    </row>
    <row r="25" spans="1:11" x14ac:dyDescent="0.2">
      <c r="A25" s="299"/>
      <c r="B25" s="343"/>
      <c r="C25" s="69"/>
      <c r="D25" s="69"/>
      <c r="E25" s="74"/>
      <c r="F25" s="74"/>
      <c r="G25" s="85"/>
      <c r="H25" s="86"/>
      <c r="I25" s="72"/>
      <c r="J25" s="346"/>
      <c r="K25" s="37"/>
    </row>
    <row r="26" spans="1:11" x14ac:dyDescent="0.2">
      <c r="A26" s="300"/>
      <c r="B26" s="343"/>
      <c r="C26" s="69"/>
      <c r="D26" s="69"/>
      <c r="E26" s="74"/>
      <c r="F26" s="74"/>
      <c r="G26" s="85"/>
      <c r="H26" s="86"/>
      <c r="I26" s="72"/>
      <c r="J26" s="346"/>
      <c r="K26" s="37"/>
    </row>
    <row r="27" spans="1:11" x14ac:dyDescent="0.2">
      <c r="A27" s="300"/>
      <c r="B27" s="343"/>
      <c r="C27" s="69"/>
      <c r="D27" s="69"/>
      <c r="E27" s="74"/>
      <c r="F27" s="74"/>
      <c r="G27" s="85"/>
      <c r="H27" s="86"/>
      <c r="I27" s="72"/>
      <c r="J27" s="346"/>
      <c r="K27" s="37"/>
    </row>
    <row r="28" spans="1:11" x14ac:dyDescent="0.2">
      <c r="A28" s="300"/>
      <c r="B28" s="343"/>
      <c r="C28" s="69"/>
      <c r="D28" s="69"/>
      <c r="E28" s="74"/>
      <c r="F28" s="74"/>
      <c r="G28" s="85"/>
      <c r="H28" s="86"/>
      <c r="I28" s="72"/>
      <c r="J28" s="346"/>
      <c r="K28" s="37"/>
    </row>
    <row r="29" spans="1:11" x14ac:dyDescent="0.2">
      <c r="A29" s="300"/>
      <c r="B29" s="343"/>
      <c r="C29" s="69"/>
      <c r="D29" s="69"/>
      <c r="E29" s="74"/>
      <c r="F29" s="74"/>
      <c r="G29" s="85"/>
      <c r="H29" s="86"/>
      <c r="I29" s="72"/>
      <c r="J29" s="346"/>
      <c r="K29" s="37"/>
    </row>
    <row r="30" spans="1:11" x14ac:dyDescent="0.2">
      <c r="A30" s="301"/>
      <c r="B30" s="344"/>
      <c r="C30" s="126"/>
      <c r="D30" s="126"/>
      <c r="E30" s="75"/>
      <c r="F30" s="75"/>
      <c r="G30" s="87"/>
      <c r="H30" s="88"/>
      <c r="I30" s="89"/>
      <c r="J30" s="347"/>
      <c r="K30" s="37"/>
    </row>
    <row r="31" spans="1:11" x14ac:dyDescent="0.2">
      <c r="A31" s="49"/>
      <c r="B31" s="348">
        <f>Eelarve!E45</f>
        <v>0</v>
      </c>
      <c r="C31" s="348">
        <f>Eelarve!F45</f>
        <v>0</v>
      </c>
      <c r="D31" s="348">
        <f>Eelarve!G45</f>
        <v>0</v>
      </c>
      <c r="E31" s="350"/>
      <c r="F31" s="351"/>
      <c r="G31" s="351"/>
      <c r="H31" s="351"/>
      <c r="I31" s="352"/>
      <c r="J31" s="359">
        <f>B31-C33-D33</f>
        <v>0</v>
      </c>
      <c r="K31" s="37"/>
    </row>
    <row r="32" spans="1:11" ht="6" customHeight="1" x14ac:dyDescent="0.2">
      <c r="A32" s="298" t="str">
        <f>Eelarve!A45</f>
        <v>4.3.</v>
      </c>
      <c r="B32" s="349"/>
      <c r="C32" s="349"/>
      <c r="D32" s="349"/>
      <c r="E32" s="353"/>
      <c r="F32" s="354"/>
      <c r="G32" s="354"/>
      <c r="H32" s="354"/>
      <c r="I32" s="355"/>
      <c r="J32" s="360"/>
      <c r="K32" s="37"/>
    </row>
    <row r="33" spans="1:11" ht="18" customHeight="1" x14ac:dyDescent="0.2">
      <c r="A33" s="298"/>
      <c r="B33" s="342"/>
      <c r="C33" s="51">
        <f>SUM(C34:C41)</f>
        <v>0</v>
      </c>
      <c r="D33" s="51">
        <f>SUM(D34:D41)</f>
        <v>0</v>
      </c>
      <c r="E33" s="356"/>
      <c r="F33" s="357"/>
      <c r="G33" s="357"/>
      <c r="H33" s="357"/>
      <c r="I33" s="358"/>
      <c r="J33" s="361"/>
      <c r="K33" s="37"/>
    </row>
    <row r="34" spans="1:11" x14ac:dyDescent="0.2">
      <c r="A34" s="299"/>
      <c r="B34" s="343"/>
      <c r="C34" s="69"/>
      <c r="D34" s="69"/>
      <c r="E34" s="71"/>
      <c r="F34" s="82"/>
      <c r="G34" s="83"/>
      <c r="H34" s="84"/>
      <c r="I34" s="72"/>
      <c r="J34" s="345"/>
      <c r="K34" s="37"/>
    </row>
    <row r="35" spans="1:11" x14ac:dyDescent="0.2">
      <c r="A35" s="300"/>
      <c r="B35" s="343"/>
      <c r="C35" s="69"/>
      <c r="D35" s="69"/>
      <c r="E35" s="74"/>
      <c r="F35" s="74"/>
      <c r="G35" s="85"/>
      <c r="H35" s="86"/>
      <c r="I35" s="72"/>
      <c r="J35" s="346"/>
      <c r="K35" s="37"/>
    </row>
    <row r="36" spans="1:11" x14ac:dyDescent="0.2">
      <c r="A36" s="300"/>
      <c r="B36" s="343"/>
      <c r="C36" s="69"/>
      <c r="D36" s="69"/>
      <c r="E36" s="74"/>
      <c r="F36" s="74"/>
      <c r="G36" s="85"/>
      <c r="H36" s="86"/>
      <c r="I36" s="72"/>
      <c r="J36" s="346"/>
      <c r="K36" s="37"/>
    </row>
    <row r="37" spans="1:11" x14ac:dyDescent="0.2">
      <c r="A37" s="300"/>
      <c r="B37" s="343"/>
      <c r="C37" s="69"/>
      <c r="D37" s="69"/>
      <c r="E37" s="74"/>
      <c r="F37" s="74"/>
      <c r="G37" s="85"/>
      <c r="H37" s="86"/>
      <c r="I37" s="72"/>
      <c r="J37" s="346"/>
      <c r="K37" s="37"/>
    </row>
    <row r="38" spans="1:11" x14ac:dyDescent="0.2">
      <c r="A38" s="300"/>
      <c r="B38" s="343"/>
      <c r="C38" s="69"/>
      <c r="D38" s="69"/>
      <c r="E38" s="74"/>
      <c r="F38" s="74"/>
      <c r="G38" s="85"/>
      <c r="H38" s="86"/>
      <c r="I38" s="72"/>
      <c r="J38" s="346"/>
      <c r="K38" s="37"/>
    </row>
    <row r="39" spans="1:11" x14ac:dyDescent="0.2">
      <c r="A39" s="300"/>
      <c r="B39" s="343"/>
      <c r="C39" s="69"/>
      <c r="D39" s="69"/>
      <c r="E39" s="74"/>
      <c r="F39" s="74"/>
      <c r="G39" s="85"/>
      <c r="H39" s="86"/>
      <c r="I39" s="72"/>
      <c r="J39" s="346"/>
      <c r="K39" s="37"/>
    </row>
    <row r="40" spans="1:11" x14ac:dyDescent="0.2">
      <c r="A40" s="300"/>
      <c r="B40" s="343"/>
      <c r="C40" s="69"/>
      <c r="D40" s="69"/>
      <c r="E40" s="74"/>
      <c r="F40" s="74"/>
      <c r="G40" s="85"/>
      <c r="H40" s="86"/>
      <c r="I40" s="72"/>
      <c r="J40" s="346"/>
      <c r="K40" s="37"/>
    </row>
    <row r="41" spans="1:11" x14ac:dyDescent="0.2">
      <c r="A41" s="301"/>
      <c r="B41" s="344"/>
      <c r="C41" s="126"/>
      <c r="D41" s="126"/>
      <c r="E41" s="75"/>
      <c r="F41" s="75"/>
      <c r="G41" s="87"/>
      <c r="H41" s="88"/>
      <c r="I41" s="89"/>
      <c r="J41" s="347"/>
      <c r="K41" s="37"/>
    </row>
    <row r="42" spans="1:11" x14ac:dyDescent="0.2">
      <c r="A42" s="49"/>
      <c r="B42" s="348">
        <f>Eelarve!E46</f>
        <v>0</v>
      </c>
      <c r="C42" s="348">
        <f>Eelarve!F46</f>
        <v>0</v>
      </c>
      <c r="D42" s="348">
        <f>Eelarve!G46</f>
        <v>0</v>
      </c>
      <c r="E42" s="350"/>
      <c r="F42" s="351"/>
      <c r="G42" s="351"/>
      <c r="H42" s="351"/>
      <c r="I42" s="352"/>
      <c r="J42" s="359">
        <f>B42-C44-D44</f>
        <v>0</v>
      </c>
      <c r="K42" s="37"/>
    </row>
    <row r="43" spans="1:11" ht="4.5" customHeight="1" x14ac:dyDescent="0.2">
      <c r="A43" s="363" t="str">
        <f>Eelarve!A46</f>
        <v>4.4.</v>
      </c>
      <c r="B43" s="349"/>
      <c r="C43" s="349"/>
      <c r="D43" s="349"/>
      <c r="E43" s="353"/>
      <c r="F43" s="354"/>
      <c r="G43" s="354"/>
      <c r="H43" s="354"/>
      <c r="I43" s="355"/>
      <c r="J43" s="360"/>
      <c r="K43" s="37"/>
    </row>
    <row r="44" spans="1:11" ht="17.25" customHeight="1" x14ac:dyDescent="0.2">
      <c r="A44" s="363"/>
      <c r="B44" s="342"/>
      <c r="C44" s="51">
        <f>SUM(C45:C52)</f>
        <v>0</v>
      </c>
      <c r="D44" s="51">
        <f>SUM(D45:D52)</f>
        <v>0</v>
      </c>
      <c r="E44" s="356"/>
      <c r="F44" s="357"/>
      <c r="G44" s="357"/>
      <c r="H44" s="357"/>
      <c r="I44" s="358"/>
      <c r="J44" s="361"/>
      <c r="K44" s="37"/>
    </row>
    <row r="45" spans="1:11" x14ac:dyDescent="0.2">
      <c r="A45" s="364"/>
      <c r="B45" s="343"/>
      <c r="C45" s="69"/>
      <c r="D45" s="69"/>
      <c r="E45" s="71"/>
      <c r="F45" s="82"/>
      <c r="G45" s="83"/>
      <c r="H45" s="84"/>
      <c r="I45" s="72"/>
      <c r="J45" s="345"/>
      <c r="K45" s="37"/>
    </row>
    <row r="46" spans="1:11" x14ac:dyDescent="0.2">
      <c r="A46" s="364"/>
      <c r="B46" s="343"/>
      <c r="C46" s="69"/>
      <c r="D46" s="69"/>
      <c r="E46" s="71"/>
      <c r="F46" s="82"/>
      <c r="G46" s="83"/>
      <c r="H46" s="84"/>
      <c r="I46" s="72"/>
      <c r="J46" s="346"/>
      <c r="K46" s="37"/>
    </row>
    <row r="47" spans="1:11" x14ac:dyDescent="0.2">
      <c r="A47" s="365"/>
      <c r="B47" s="343"/>
      <c r="C47" s="69"/>
      <c r="D47" s="69"/>
      <c r="E47" s="74"/>
      <c r="F47" s="74"/>
      <c r="G47" s="85"/>
      <c r="H47" s="86"/>
      <c r="I47" s="72"/>
      <c r="J47" s="346"/>
      <c r="K47" s="37"/>
    </row>
    <row r="48" spans="1:11" x14ac:dyDescent="0.2">
      <c r="A48" s="365"/>
      <c r="B48" s="343"/>
      <c r="C48" s="69"/>
      <c r="D48" s="69"/>
      <c r="E48" s="74"/>
      <c r="F48" s="74"/>
      <c r="G48" s="85"/>
      <c r="H48" s="86"/>
      <c r="I48" s="72"/>
      <c r="J48" s="346"/>
      <c r="K48" s="37"/>
    </row>
    <row r="49" spans="1:11" x14ac:dyDescent="0.2">
      <c r="A49" s="365"/>
      <c r="B49" s="343"/>
      <c r="C49" s="69"/>
      <c r="D49" s="69"/>
      <c r="E49" s="74"/>
      <c r="F49" s="74"/>
      <c r="G49" s="85"/>
      <c r="H49" s="86"/>
      <c r="I49" s="72"/>
      <c r="J49" s="346"/>
      <c r="K49" s="37"/>
    </row>
    <row r="50" spans="1:11" x14ac:dyDescent="0.2">
      <c r="A50" s="365"/>
      <c r="B50" s="343"/>
      <c r="C50" s="69"/>
      <c r="D50" s="69"/>
      <c r="E50" s="74"/>
      <c r="F50" s="74"/>
      <c r="G50" s="85"/>
      <c r="H50" s="86"/>
      <c r="I50" s="72"/>
      <c r="J50" s="346"/>
      <c r="K50" s="37"/>
    </row>
    <row r="51" spans="1:11" x14ac:dyDescent="0.2">
      <c r="A51" s="365"/>
      <c r="B51" s="343"/>
      <c r="C51" s="69"/>
      <c r="D51" s="69"/>
      <c r="E51" s="74"/>
      <c r="F51" s="74"/>
      <c r="G51" s="85"/>
      <c r="H51" s="86"/>
      <c r="I51" s="72"/>
      <c r="J51" s="346"/>
      <c r="K51" s="37"/>
    </row>
    <row r="52" spans="1:11" x14ac:dyDescent="0.2">
      <c r="A52" s="366"/>
      <c r="B52" s="344"/>
      <c r="C52" s="126"/>
      <c r="D52" s="126"/>
      <c r="E52" s="75"/>
      <c r="F52" s="75"/>
      <c r="G52" s="87"/>
      <c r="H52" s="88"/>
      <c r="I52" s="89"/>
      <c r="J52" s="347"/>
      <c r="K52" s="37"/>
    </row>
    <row r="53" spans="1:11" x14ac:dyDescent="0.2">
      <c r="A53" s="49"/>
      <c r="B53" s="348">
        <f>Eelarve!E47</f>
        <v>0</v>
      </c>
      <c r="C53" s="348">
        <f>Eelarve!F47</f>
        <v>0</v>
      </c>
      <c r="D53" s="348">
        <f>Eelarve!G47</f>
        <v>0</v>
      </c>
      <c r="E53" s="350"/>
      <c r="F53" s="351"/>
      <c r="G53" s="351"/>
      <c r="H53" s="351"/>
      <c r="I53" s="352"/>
      <c r="J53" s="359">
        <f>B53-C55-D55</f>
        <v>0</v>
      </c>
      <c r="K53" s="37"/>
    </row>
    <row r="54" spans="1:11" ht="4.5" customHeight="1" x14ac:dyDescent="0.2">
      <c r="A54" s="298" t="str">
        <f>Eelarve!A47</f>
        <v>4.5.</v>
      </c>
      <c r="B54" s="349"/>
      <c r="C54" s="349"/>
      <c r="D54" s="349"/>
      <c r="E54" s="353"/>
      <c r="F54" s="354"/>
      <c r="G54" s="354"/>
      <c r="H54" s="354"/>
      <c r="I54" s="355"/>
      <c r="J54" s="360"/>
      <c r="K54" s="37"/>
    </row>
    <row r="55" spans="1:11" ht="18.75" customHeight="1" x14ac:dyDescent="0.2">
      <c r="A55" s="298"/>
      <c r="B55" s="342"/>
      <c r="C55" s="51">
        <f>SUM(C56:C63)</f>
        <v>0</v>
      </c>
      <c r="D55" s="51">
        <f>SUM(D56:D63)</f>
        <v>0</v>
      </c>
      <c r="E55" s="356"/>
      <c r="F55" s="357"/>
      <c r="G55" s="357"/>
      <c r="H55" s="357"/>
      <c r="I55" s="358"/>
      <c r="J55" s="361"/>
      <c r="K55" s="37"/>
    </row>
    <row r="56" spans="1:11" x14ac:dyDescent="0.2">
      <c r="A56" s="299"/>
      <c r="B56" s="343"/>
      <c r="C56" s="69"/>
      <c r="D56" s="69"/>
      <c r="E56" s="71"/>
      <c r="F56" s="82"/>
      <c r="G56" s="83"/>
      <c r="H56" s="84"/>
      <c r="I56" s="72"/>
      <c r="J56" s="345"/>
      <c r="K56" s="37"/>
    </row>
    <row r="57" spans="1:11" x14ac:dyDescent="0.2">
      <c r="A57" s="299"/>
      <c r="B57" s="343"/>
      <c r="C57" s="69"/>
      <c r="D57" s="69"/>
      <c r="E57" s="74"/>
      <c r="F57" s="74"/>
      <c r="G57" s="85"/>
      <c r="H57" s="86"/>
      <c r="I57" s="72"/>
      <c r="J57" s="346"/>
      <c r="K57" s="37"/>
    </row>
    <row r="58" spans="1:11" x14ac:dyDescent="0.2">
      <c r="A58" s="300"/>
      <c r="B58" s="343"/>
      <c r="C58" s="69"/>
      <c r="D58" s="69"/>
      <c r="E58" s="74"/>
      <c r="F58" s="74"/>
      <c r="G58" s="85"/>
      <c r="H58" s="86"/>
      <c r="I58" s="72"/>
      <c r="J58" s="346"/>
      <c r="K58" s="37"/>
    </row>
    <row r="59" spans="1:11" x14ac:dyDescent="0.2">
      <c r="A59" s="300"/>
      <c r="B59" s="343"/>
      <c r="C59" s="69"/>
      <c r="D59" s="69"/>
      <c r="E59" s="74"/>
      <c r="F59" s="74"/>
      <c r="G59" s="85"/>
      <c r="H59" s="86"/>
      <c r="I59" s="72"/>
      <c r="J59" s="346"/>
      <c r="K59" s="37"/>
    </row>
    <row r="60" spans="1:11" x14ac:dyDescent="0.2">
      <c r="A60" s="300"/>
      <c r="B60" s="343"/>
      <c r="C60" s="69"/>
      <c r="D60" s="69"/>
      <c r="E60" s="74"/>
      <c r="F60" s="74"/>
      <c r="G60" s="85"/>
      <c r="H60" s="86"/>
      <c r="I60" s="72"/>
      <c r="J60" s="346"/>
      <c r="K60" s="37"/>
    </row>
    <row r="61" spans="1:11" x14ac:dyDescent="0.2">
      <c r="A61" s="300"/>
      <c r="B61" s="343"/>
      <c r="C61" s="69"/>
      <c r="D61" s="69"/>
      <c r="E61" s="74"/>
      <c r="F61" s="74"/>
      <c r="G61" s="85"/>
      <c r="H61" s="86"/>
      <c r="I61" s="72"/>
      <c r="J61" s="346"/>
      <c r="K61" s="37"/>
    </row>
    <row r="62" spans="1:11" x14ac:dyDescent="0.2">
      <c r="A62" s="300"/>
      <c r="B62" s="343"/>
      <c r="C62" s="69"/>
      <c r="D62" s="69"/>
      <c r="E62" s="74"/>
      <c r="F62" s="74"/>
      <c r="G62" s="85"/>
      <c r="H62" s="86"/>
      <c r="I62" s="72"/>
      <c r="J62" s="346"/>
      <c r="K62" s="37"/>
    </row>
    <row r="63" spans="1:11" x14ac:dyDescent="0.2">
      <c r="A63" s="301"/>
      <c r="B63" s="344"/>
      <c r="C63" s="126"/>
      <c r="D63" s="126"/>
      <c r="E63" s="75"/>
      <c r="F63" s="75"/>
      <c r="G63" s="87"/>
      <c r="H63" s="88"/>
      <c r="I63" s="89"/>
      <c r="J63" s="347"/>
      <c r="K63" s="37"/>
    </row>
    <row r="64" spans="1:11" x14ac:dyDescent="0.2">
      <c r="A64" s="49"/>
      <c r="B64" s="348">
        <f>Eelarve!E48</f>
        <v>0</v>
      </c>
      <c r="C64" s="348">
        <f>Eelarve!F48</f>
        <v>0</v>
      </c>
      <c r="D64" s="348">
        <f>Eelarve!G48</f>
        <v>0</v>
      </c>
      <c r="E64" s="350"/>
      <c r="F64" s="351"/>
      <c r="G64" s="351"/>
      <c r="H64" s="351"/>
      <c r="I64" s="352"/>
      <c r="J64" s="359">
        <f>B64-C66-D66</f>
        <v>0</v>
      </c>
      <c r="K64" s="37"/>
    </row>
    <row r="65" spans="1:11" ht="6" customHeight="1" x14ac:dyDescent="0.2">
      <c r="A65" s="298" t="str">
        <f>Eelarve!A48</f>
        <v>4.6.</v>
      </c>
      <c r="B65" s="349"/>
      <c r="C65" s="349"/>
      <c r="D65" s="349"/>
      <c r="E65" s="353"/>
      <c r="F65" s="354"/>
      <c r="G65" s="354"/>
      <c r="H65" s="354"/>
      <c r="I65" s="355"/>
      <c r="J65" s="360"/>
      <c r="K65" s="37"/>
    </row>
    <row r="66" spans="1:11" ht="18" customHeight="1" x14ac:dyDescent="0.2">
      <c r="A66" s="298"/>
      <c r="B66" s="342"/>
      <c r="C66" s="51">
        <f>SUM(C67:C74)</f>
        <v>0</v>
      </c>
      <c r="D66" s="51">
        <f>SUM(D67:D74)</f>
        <v>0</v>
      </c>
      <c r="E66" s="356"/>
      <c r="F66" s="357"/>
      <c r="G66" s="357"/>
      <c r="H66" s="357"/>
      <c r="I66" s="358"/>
      <c r="J66" s="361"/>
      <c r="K66" s="37"/>
    </row>
    <row r="67" spans="1:11" x14ac:dyDescent="0.2">
      <c r="A67" s="299"/>
      <c r="B67" s="343"/>
      <c r="C67" s="69"/>
      <c r="D67" s="69"/>
      <c r="E67" s="71"/>
      <c r="F67" s="82"/>
      <c r="G67" s="83"/>
      <c r="H67" s="84"/>
      <c r="I67" s="72"/>
      <c r="J67" s="345"/>
      <c r="K67" s="37"/>
    </row>
    <row r="68" spans="1:11" x14ac:dyDescent="0.2">
      <c r="A68" s="299"/>
      <c r="B68" s="343"/>
      <c r="C68" s="69"/>
      <c r="D68" s="69"/>
      <c r="E68" s="71"/>
      <c r="F68" s="82"/>
      <c r="G68" s="83"/>
      <c r="H68" s="84"/>
      <c r="I68" s="72"/>
      <c r="J68" s="346"/>
      <c r="K68" s="37"/>
    </row>
    <row r="69" spans="1:11" x14ac:dyDescent="0.2">
      <c r="A69" s="299"/>
      <c r="B69" s="343"/>
      <c r="C69" s="69"/>
      <c r="D69" s="69"/>
      <c r="E69" s="74"/>
      <c r="F69" s="74"/>
      <c r="G69" s="85"/>
      <c r="H69" s="86"/>
      <c r="I69" s="72"/>
      <c r="J69" s="346"/>
      <c r="K69" s="37"/>
    </row>
    <row r="70" spans="1:11" x14ac:dyDescent="0.2">
      <c r="A70" s="300"/>
      <c r="B70" s="343"/>
      <c r="C70" s="69"/>
      <c r="D70" s="69"/>
      <c r="E70" s="74"/>
      <c r="F70" s="74"/>
      <c r="G70" s="85"/>
      <c r="H70" s="86"/>
      <c r="I70" s="72"/>
      <c r="J70" s="346"/>
      <c r="K70" s="37"/>
    </row>
    <row r="71" spans="1:11" x14ac:dyDescent="0.2">
      <c r="A71" s="300"/>
      <c r="B71" s="343"/>
      <c r="C71" s="69"/>
      <c r="D71" s="69"/>
      <c r="E71" s="74"/>
      <c r="F71" s="74"/>
      <c r="G71" s="85"/>
      <c r="H71" s="86"/>
      <c r="I71" s="72"/>
      <c r="J71" s="346"/>
      <c r="K71" s="37"/>
    </row>
    <row r="72" spans="1:11" x14ac:dyDescent="0.2">
      <c r="A72" s="300"/>
      <c r="B72" s="343"/>
      <c r="C72" s="69"/>
      <c r="D72" s="69"/>
      <c r="E72" s="74"/>
      <c r="F72" s="74"/>
      <c r="G72" s="85"/>
      <c r="H72" s="86"/>
      <c r="I72" s="72"/>
      <c r="J72" s="346"/>
      <c r="K72" s="37"/>
    </row>
    <row r="73" spans="1:11" x14ac:dyDescent="0.2">
      <c r="A73" s="300"/>
      <c r="B73" s="343"/>
      <c r="C73" s="69"/>
      <c r="D73" s="69"/>
      <c r="E73" s="74"/>
      <c r="F73" s="74"/>
      <c r="G73" s="85"/>
      <c r="H73" s="86"/>
      <c r="I73" s="72"/>
      <c r="J73" s="346"/>
      <c r="K73" s="37"/>
    </row>
    <row r="74" spans="1:11" x14ac:dyDescent="0.2">
      <c r="A74" s="301"/>
      <c r="B74" s="344"/>
      <c r="C74" s="126"/>
      <c r="D74" s="126"/>
      <c r="E74" s="75"/>
      <c r="F74" s="75"/>
      <c r="G74" s="87"/>
      <c r="H74" s="88"/>
      <c r="I74" s="89"/>
      <c r="J74" s="347"/>
      <c r="K74" s="37"/>
    </row>
    <row r="75" spans="1:11" x14ac:dyDescent="0.2">
      <c r="A75" s="198"/>
      <c r="B75" s="348">
        <f>Eelarve!E49</f>
        <v>0</v>
      </c>
      <c r="C75" s="348">
        <f>Eelarve!F49</f>
        <v>0</v>
      </c>
      <c r="D75" s="348">
        <f>Eelarve!G49</f>
        <v>0</v>
      </c>
      <c r="E75" s="350"/>
      <c r="F75" s="351"/>
      <c r="G75" s="351"/>
      <c r="H75" s="351"/>
      <c r="I75" s="352"/>
      <c r="J75" s="359">
        <f>B75-C77-D77</f>
        <v>0</v>
      </c>
      <c r="K75" s="37"/>
    </row>
    <row r="76" spans="1:11" ht="6" customHeight="1" x14ac:dyDescent="0.2">
      <c r="A76" s="298" t="str">
        <f>Eelarve!A49</f>
        <v>4.7.</v>
      </c>
      <c r="B76" s="349"/>
      <c r="C76" s="349"/>
      <c r="D76" s="349"/>
      <c r="E76" s="353"/>
      <c r="F76" s="354"/>
      <c r="G76" s="354"/>
      <c r="H76" s="354"/>
      <c r="I76" s="355"/>
      <c r="J76" s="360"/>
      <c r="K76" s="37"/>
    </row>
    <row r="77" spans="1:11" ht="18" customHeight="1" x14ac:dyDescent="0.2">
      <c r="A77" s="298"/>
      <c r="B77" s="342"/>
      <c r="C77" s="51">
        <f>SUM(C78:C85)</f>
        <v>0</v>
      </c>
      <c r="D77" s="51">
        <f>SUM(D78:D85)</f>
        <v>0</v>
      </c>
      <c r="E77" s="356"/>
      <c r="F77" s="357"/>
      <c r="G77" s="357"/>
      <c r="H77" s="357"/>
      <c r="I77" s="358"/>
      <c r="J77" s="361"/>
      <c r="K77" s="37"/>
    </row>
    <row r="78" spans="1:11" x14ac:dyDescent="0.2">
      <c r="A78" s="299"/>
      <c r="B78" s="343"/>
      <c r="C78" s="69"/>
      <c r="D78" s="69"/>
      <c r="E78" s="71"/>
      <c r="F78" s="82"/>
      <c r="G78" s="83"/>
      <c r="H78" s="84"/>
      <c r="I78" s="72"/>
      <c r="J78" s="345"/>
      <c r="K78" s="37"/>
    </row>
    <row r="79" spans="1:11" x14ac:dyDescent="0.2">
      <c r="A79" s="299"/>
      <c r="B79" s="343"/>
      <c r="C79" s="69"/>
      <c r="D79" s="69"/>
      <c r="E79" s="71"/>
      <c r="F79" s="82"/>
      <c r="G79" s="83"/>
      <c r="H79" s="84"/>
      <c r="I79" s="72"/>
      <c r="J79" s="346"/>
      <c r="K79" s="37"/>
    </row>
    <row r="80" spans="1:11" x14ac:dyDescent="0.2">
      <c r="A80" s="300"/>
      <c r="B80" s="343"/>
      <c r="C80" s="69"/>
      <c r="D80" s="69"/>
      <c r="E80" s="74"/>
      <c r="F80" s="74"/>
      <c r="G80" s="85"/>
      <c r="H80" s="86"/>
      <c r="I80" s="72"/>
      <c r="J80" s="346"/>
      <c r="K80" s="37"/>
    </row>
    <row r="81" spans="1:11" x14ac:dyDescent="0.2">
      <c r="A81" s="300"/>
      <c r="B81" s="343"/>
      <c r="C81" s="69"/>
      <c r="D81" s="69"/>
      <c r="E81" s="74"/>
      <c r="F81" s="74"/>
      <c r="G81" s="85"/>
      <c r="H81" s="86"/>
      <c r="I81" s="72"/>
      <c r="J81" s="346"/>
      <c r="K81" s="37"/>
    </row>
    <row r="82" spans="1:11" x14ac:dyDescent="0.2">
      <c r="A82" s="300"/>
      <c r="B82" s="343"/>
      <c r="C82" s="69"/>
      <c r="D82" s="69"/>
      <c r="E82" s="74"/>
      <c r="F82" s="74"/>
      <c r="G82" s="85"/>
      <c r="H82" s="86"/>
      <c r="I82" s="72"/>
      <c r="J82" s="346"/>
      <c r="K82" s="37"/>
    </row>
    <row r="83" spans="1:11" x14ac:dyDescent="0.2">
      <c r="A83" s="300"/>
      <c r="B83" s="343"/>
      <c r="C83" s="69"/>
      <c r="D83" s="69"/>
      <c r="E83" s="74"/>
      <c r="F83" s="74"/>
      <c r="G83" s="85"/>
      <c r="H83" s="86"/>
      <c r="I83" s="72"/>
      <c r="J83" s="346"/>
      <c r="K83" s="37"/>
    </row>
    <row r="84" spans="1:11" x14ac:dyDescent="0.2">
      <c r="A84" s="300"/>
      <c r="B84" s="343"/>
      <c r="C84" s="69"/>
      <c r="D84" s="69"/>
      <c r="E84" s="74"/>
      <c r="F84" s="74"/>
      <c r="G84" s="85"/>
      <c r="H84" s="86"/>
      <c r="I84" s="72"/>
      <c r="J84" s="346"/>
      <c r="K84" s="37"/>
    </row>
    <row r="85" spans="1:11" x14ac:dyDescent="0.2">
      <c r="A85" s="301"/>
      <c r="B85" s="344"/>
      <c r="C85" s="126"/>
      <c r="D85" s="126"/>
      <c r="E85" s="75"/>
      <c r="F85" s="75"/>
      <c r="G85" s="87"/>
      <c r="H85" s="88"/>
      <c r="I85" s="89"/>
      <c r="J85" s="347"/>
      <c r="K85" s="37"/>
    </row>
  </sheetData>
  <sheetProtection algorithmName="SHA-512" hashValue="8zUKiD1dIwEfVYB1RJ4r8PP2f7Bfy0xH+W7Sh7VuRx4Vg1FfQMVKMeiyNcwiidbVqQvodLn8jLAMw5KKwk78XA==" saltValue="hBKeN4fNeMvLqEELihnv4Q==" spinCount="100000" sheet="1" objects="1" scenarios="1" insertRows="0"/>
  <mergeCells count="67">
    <mergeCell ref="A43:A52"/>
    <mergeCell ref="B53:B54"/>
    <mergeCell ref="E75:I77"/>
    <mergeCell ref="J75:J77"/>
    <mergeCell ref="A76:A85"/>
    <mergeCell ref="B77:B85"/>
    <mergeCell ref="J78:J85"/>
    <mergeCell ref="B75:B76"/>
    <mergeCell ref="C75:C76"/>
    <mergeCell ref="D75:D76"/>
    <mergeCell ref="C53:C54"/>
    <mergeCell ref="D53:D54"/>
    <mergeCell ref="J64:J66"/>
    <mergeCell ref="A65:A74"/>
    <mergeCell ref="B66:B74"/>
    <mergeCell ref="J67:J74"/>
    <mergeCell ref="E53:I55"/>
    <mergeCell ref="A54:A63"/>
    <mergeCell ref="B55:B63"/>
    <mergeCell ref="J56:J63"/>
    <mergeCell ref="B64:B65"/>
    <mergeCell ref="C64:C65"/>
    <mergeCell ref="D64:D65"/>
    <mergeCell ref="E64:I66"/>
    <mergeCell ref="J53:J55"/>
    <mergeCell ref="B44:B52"/>
    <mergeCell ref="J45:J52"/>
    <mergeCell ref="B42:B43"/>
    <mergeCell ref="C42:C43"/>
    <mergeCell ref="D42:D43"/>
    <mergeCell ref="E42:I44"/>
    <mergeCell ref="J42:J44"/>
    <mergeCell ref="E31:I33"/>
    <mergeCell ref="J31:J33"/>
    <mergeCell ref="A32:A41"/>
    <mergeCell ref="B33:B41"/>
    <mergeCell ref="J34:J41"/>
    <mergeCell ref="B31:B32"/>
    <mergeCell ref="C31:C32"/>
    <mergeCell ref="D31:D32"/>
    <mergeCell ref="E20:I22"/>
    <mergeCell ref="J20:J22"/>
    <mergeCell ref="A21:A30"/>
    <mergeCell ref="B22:B30"/>
    <mergeCell ref="J23:J30"/>
    <mergeCell ref="B20:B21"/>
    <mergeCell ref="C20:C21"/>
    <mergeCell ref="D20:D21"/>
    <mergeCell ref="E9:I11"/>
    <mergeCell ref="J9:J11"/>
    <mergeCell ref="A10:A19"/>
    <mergeCell ref="B11:B19"/>
    <mergeCell ref="J12:J19"/>
    <mergeCell ref="B9:B10"/>
    <mergeCell ref="C9:C10"/>
    <mergeCell ref="D9:D10"/>
    <mergeCell ref="H2:H3"/>
    <mergeCell ref="A6:A8"/>
    <mergeCell ref="B6:B8"/>
    <mergeCell ref="C6:I6"/>
    <mergeCell ref="J6:J8"/>
    <mergeCell ref="C7:D7"/>
    <mergeCell ref="E7:E8"/>
    <mergeCell ref="F7:F8"/>
    <mergeCell ref="G7:G8"/>
    <mergeCell ref="H7:H8"/>
    <mergeCell ref="I7:I8"/>
  </mergeCells>
  <pageMargins left="0.31496062992125984" right="0.31496062992125984" top="0.55118110236220474" bottom="0.15748031496062992" header="0.31496062992125984" footer="0.31496062992125984"/>
  <pageSetup paperSize="9" scale="89" fitToHeight="0" orientation="landscape" blackAndWhite="1" verticalDpi="300" r:id="rId1"/>
  <headerFooter>
    <oddHeader>&amp;L&amp;"Arial,Italic"&amp;9&amp;F&amp;R&amp;"Arial,Italic"&amp;9&amp;A, lk &amp;P (&amp;N)</oddHeader>
  </headerFooter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pageSetUpPr fitToPage="1"/>
  </sheetPr>
  <dimension ref="A1:J30"/>
  <sheetViews>
    <sheetView showGridLines="0" zoomScale="90" zoomScaleNormal="90" workbookViewId="0">
      <pane xSplit="1" ySplit="7" topLeftCell="B8" activePane="bottomRight" state="frozen"/>
      <selection activeCell="F26" sqref="F26"/>
      <selection pane="topRight" activeCell="F26" sqref="F26"/>
      <selection pane="bottomLeft" activeCell="F26" sqref="F26"/>
      <selection pane="bottomRight" activeCell="A12" sqref="A12:A13"/>
    </sheetView>
  </sheetViews>
  <sheetFormatPr defaultRowHeight="12.75" x14ac:dyDescent="0.2"/>
  <cols>
    <col min="1" max="1" width="46.7109375" customWidth="1"/>
    <col min="2" max="2" width="12.140625" customWidth="1"/>
    <col min="4" max="4" width="15" style="57" customWidth="1"/>
    <col min="5" max="5" width="14.7109375" style="58" customWidth="1"/>
    <col min="6" max="6" width="13.140625" style="58" customWidth="1"/>
    <col min="7" max="7" width="12.140625" style="4" customWidth="1"/>
    <col min="8" max="8" width="11" customWidth="1"/>
  </cols>
  <sheetData>
    <row r="1" spans="1:10" ht="22.9" customHeight="1" x14ac:dyDescent="0.25">
      <c r="A1" s="68" t="s">
        <v>135</v>
      </c>
      <c r="B1" s="143"/>
      <c r="C1" s="398" t="str">
        <f>Eelarve!B3</f>
        <v>(ühingu nimi)</v>
      </c>
      <c r="D1" s="398"/>
      <c r="E1" s="398"/>
      <c r="F1" s="398"/>
      <c r="G1" s="398"/>
      <c r="H1" s="398"/>
      <c r="I1" s="37"/>
    </row>
    <row r="2" spans="1:10" ht="24.6" customHeight="1" x14ac:dyDescent="0.2">
      <c r="A2" s="248" t="s">
        <v>56</v>
      </c>
      <c r="B2" s="249" t="s">
        <v>118</v>
      </c>
      <c r="C2" s="37"/>
      <c r="D2" s="144"/>
      <c r="E2" s="144"/>
      <c r="F2" s="227"/>
      <c r="G2" s="230" t="s">
        <v>43</v>
      </c>
      <c r="H2" s="229">
        <f>Eelarve!B5</f>
        <v>0</v>
      </c>
      <c r="I2" s="37"/>
    </row>
    <row r="3" spans="1:10" s="2" customFormat="1" ht="43.15" customHeight="1" x14ac:dyDescent="0.2">
      <c r="A3" s="67" t="s">
        <v>4</v>
      </c>
      <c r="B3" s="397" t="str">
        <f>Eelarve!B4:H4</f>
        <v>(projekti nimi)</v>
      </c>
      <c r="C3" s="397"/>
      <c r="D3" s="397"/>
      <c r="E3" s="397"/>
      <c r="F3" s="397"/>
      <c r="G3" s="231" t="s">
        <v>44</v>
      </c>
      <c r="H3" s="228">
        <f>Eelarve!B6</f>
        <v>0</v>
      </c>
      <c r="I3" s="59"/>
    </row>
    <row r="4" spans="1:10" s="2" customFormat="1" x14ac:dyDescent="0.2">
      <c r="A4" s="379" t="s">
        <v>71</v>
      </c>
      <c r="B4" s="377"/>
      <c r="C4" s="395" t="s">
        <v>17</v>
      </c>
      <c r="D4" s="385" t="s">
        <v>20</v>
      </c>
      <c r="E4" s="386"/>
      <c r="F4" s="387"/>
      <c r="G4" s="401" t="s">
        <v>72</v>
      </c>
      <c r="H4" s="404" t="s">
        <v>18</v>
      </c>
      <c r="I4" s="59"/>
    </row>
    <row r="5" spans="1:10" s="2" customFormat="1" x14ac:dyDescent="0.2">
      <c r="A5" s="380"/>
      <c r="B5" s="378"/>
      <c r="C5" s="283"/>
      <c r="D5" s="402" t="s">
        <v>127</v>
      </c>
      <c r="E5" s="276" t="s">
        <v>105</v>
      </c>
      <c r="F5" s="391" t="s">
        <v>3</v>
      </c>
      <c r="G5" s="402"/>
      <c r="H5" s="391"/>
      <c r="I5" s="59"/>
    </row>
    <row r="6" spans="1:10" s="2" customFormat="1" x14ac:dyDescent="0.2">
      <c r="A6" s="380"/>
      <c r="B6" s="378"/>
      <c r="C6" s="283"/>
      <c r="D6" s="402"/>
      <c r="E6" s="281"/>
      <c r="F6" s="391"/>
      <c r="G6" s="402"/>
      <c r="H6" s="391"/>
      <c r="I6" s="59"/>
    </row>
    <row r="7" spans="1:10" s="2" customFormat="1" x14ac:dyDescent="0.2">
      <c r="A7" s="381"/>
      <c r="B7" s="286"/>
      <c r="C7" s="396"/>
      <c r="D7" s="403"/>
      <c r="E7" s="277"/>
      <c r="F7" s="392"/>
      <c r="G7" s="403"/>
      <c r="H7" s="392"/>
      <c r="I7" s="59"/>
    </row>
    <row r="8" spans="1:10" s="2" customFormat="1" ht="15.75" customHeight="1" x14ac:dyDescent="0.2">
      <c r="A8" s="388" t="str">
        <f>'1. Tööjõukulud'!A2</f>
        <v>1. Tööjõukulud</v>
      </c>
      <c r="B8" s="60" t="s">
        <v>17</v>
      </c>
      <c r="C8" s="129">
        <f>'1. Tööjõukulud'!B3</f>
        <v>0</v>
      </c>
      <c r="D8" s="130">
        <f>'1. Tööjõukulud'!C3</f>
        <v>0</v>
      </c>
      <c r="E8" s="131">
        <f>'1. Tööjõukulud'!D3</f>
        <v>0</v>
      </c>
      <c r="F8" s="132"/>
      <c r="G8" s="393" t="e">
        <f>F9/C8</f>
        <v>#DIV/0!</v>
      </c>
      <c r="H8" s="382">
        <f>C8-F9</f>
        <v>0</v>
      </c>
      <c r="I8" s="59"/>
    </row>
    <row r="9" spans="1:10" s="2" customFormat="1" ht="15.75" customHeight="1" x14ac:dyDescent="0.2">
      <c r="A9" s="389"/>
      <c r="B9" s="61" t="s">
        <v>19</v>
      </c>
      <c r="C9" s="133"/>
      <c r="D9" s="134">
        <f>'1. Tööjõukulud'!C4</f>
        <v>0</v>
      </c>
      <c r="E9" s="135">
        <f>'1. Tööjõukulud'!D4</f>
        <v>0</v>
      </c>
      <c r="F9" s="136">
        <f>SUM(D9:E9)</f>
        <v>0</v>
      </c>
      <c r="G9" s="394"/>
      <c r="H9" s="383"/>
      <c r="I9" s="59"/>
    </row>
    <row r="10" spans="1:10" s="2" customFormat="1" ht="15.75" customHeight="1" x14ac:dyDescent="0.2">
      <c r="A10" s="388" t="str">
        <f>'2. Tegevused'!A2</f>
        <v>2. Projekti tegevustega otseselt seotud kulud</v>
      </c>
      <c r="B10" s="60" t="s">
        <v>17</v>
      </c>
      <c r="C10" s="129">
        <f>'2. Tegevused'!B3</f>
        <v>0</v>
      </c>
      <c r="D10" s="130">
        <f>'2. Tegevused'!C3</f>
        <v>0</v>
      </c>
      <c r="E10" s="131">
        <f>'2. Tegevused'!D3</f>
        <v>0</v>
      </c>
      <c r="F10" s="132"/>
      <c r="G10" s="393" t="e">
        <f>F11/C10</f>
        <v>#DIV/0!</v>
      </c>
      <c r="H10" s="382">
        <f>C10-F11</f>
        <v>0</v>
      </c>
      <c r="I10" s="59"/>
      <c r="J10" s="195" t="s">
        <v>69</v>
      </c>
    </row>
    <row r="11" spans="1:10" s="2" customFormat="1" ht="15.75" customHeight="1" x14ac:dyDescent="0.2">
      <c r="A11" s="389"/>
      <c r="B11" s="61" t="s">
        <v>19</v>
      </c>
      <c r="C11" s="133"/>
      <c r="D11" s="134">
        <f>'2. Tegevused'!C4</f>
        <v>0</v>
      </c>
      <c r="E11" s="135">
        <f>'2. Tegevused'!D4</f>
        <v>0</v>
      </c>
      <c r="F11" s="136">
        <f>SUM(D11:E11)</f>
        <v>0</v>
      </c>
      <c r="G11" s="394"/>
      <c r="H11" s="383"/>
      <c r="I11" s="59"/>
    </row>
    <row r="12" spans="1:10" s="2" customFormat="1" ht="15.75" customHeight="1" x14ac:dyDescent="0.2">
      <c r="A12" s="390" t="str">
        <f>'3. Muud projekti kulud'!A2</f>
        <v>3. Muud projekti elluviimiseks vajalikud ostetud teenused, tööd ja väikevahendid</v>
      </c>
      <c r="B12" s="60" t="s">
        <v>17</v>
      </c>
      <c r="C12" s="129">
        <f>'3. Muud projekti kulud'!B3</f>
        <v>0</v>
      </c>
      <c r="D12" s="130">
        <f>'3. Muud projekti kulud'!C3</f>
        <v>0</v>
      </c>
      <c r="E12" s="131">
        <f>'3. Muud projekti kulud'!D3</f>
        <v>0</v>
      </c>
      <c r="F12" s="132"/>
      <c r="G12" s="393" t="e">
        <f>F13/C12</f>
        <v>#DIV/0!</v>
      </c>
      <c r="H12" s="382">
        <f>C12-F13</f>
        <v>0</v>
      </c>
      <c r="I12" s="59"/>
    </row>
    <row r="13" spans="1:10" s="2" customFormat="1" ht="15.75" customHeight="1" x14ac:dyDescent="0.2">
      <c r="A13" s="306"/>
      <c r="B13" s="61" t="s">
        <v>19</v>
      </c>
      <c r="C13" s="133"/>
      <c r="D13" s="134">
        <f>'3. Muud projekti kulud'!C4</f>
        <v>0</v>
      </c>
      <c r="E13" s="135">
        <f>'3. Muud projekti kulud'!D4</f>
        <v>0</v>
      </c>
      <c r="F13" s="136">
        <f>SUM(D13:E13)</f>
        <v>0</v>
      </c>
      <c r="G13" s="394"/>
      <c r="H13" s="383"/>
      <c r="I13" s="59"/>
    </row>
    <row r="14" spans="1:10" s="2" customFormat="1" ht="15.75" customHeight="1" x14ac:dyDescent="0.2">
      <c r="A14" s="390" t="str">
        <f>'4. Soetused'!A2</f>
        <v>4. Projekti elluviimisega seotud vahendite soetamine, remondi- ja ehitustööde kulud</v>
      </c>
      <c r="B14" s="60" t="s">
        <v>17</v>
      </c>
      <c r="C14" s="129">
        <f>'4. Soetused'!B3</f>
        <v>0</v>
      </c>
      <c r="D14" s="130">
        <f>'4. Soetused'!C3</f>
        <v>0</v>
      </c>
      <c r="E14" s="131">
        <f>'4. Soetused'!D3</f>
        <v>0</v>
      </c>
      <c r="F14" s="132"/>
      <c r="G14" s="393" t="e">
        <f>F15/C14</f>
        <v>#DIV/0!</v>
      </c>
      <c r="H14" s="382">
        <f>C14-F15</f>
        <v>0</v>
      </c>
      <c r="I14" s="59"/>
    </row>
    <row r="15" spans="1:10" s="2" customFormat="1" ht="15.75" customHeight="1" x14ac:dyDescent="0.2">
      <c r="A15" s="306"/>
      <c r="B15" s="61" t="s">
        <v>19</v>
      </c>
      <c r="C15" s="133"/>
      <c r="D15" s="134">
        <f>'4. Soetused'!C4</f>
        <v>0</v>
      </c>
      <c r="E15" s="135">
        <f>'4. Soetused'!D4</f>
        <v>0</v>
      </c>
      <c r="F15" s="136">
        <f>SUM(D15:E15)</f>
        <v>0</v>
      </c>
      <c r="G15" s="394"/>
      <c r="H15" s="383"/>
      <c r="I15" s="59"/>
    </row>
    <row r="16" spans="1:10" s="2" customFormat="1" ht="15.75" customHeight="1" x14ac:dyDescent="0.2">
      <c r="A16" s="304" t="str">
        <f>Eelarve!A50</f>
        <v>5. Toetuse saaja üld- ja arenduskulud (kuni 15% KÜSKi toetuse mahust)</v>
      </c>
      <c r="B16" s="60" t="s">
        <v>17</v>
      </c>
      <c r="C16" s="129">
        <f>Eelarve!F50</f>
        <v>0</v>
      </c>
      <c r="D16" s="130">
        <f>Eelarve!F50</f>
        <v>0</v>
      </c>
      <c r="E16" s="221" t="s">
        <v>5</v>
      </c>
      <c r="F16" s="132"/>
      <c r="G16" s="393" t="e">
        <f>F17/C16</f>
        <v>#DIV/0!</v>
      </c>
      <c r="H16" s="382">
        <f>C16-F17</f>
        <v>0</v>
      </c>
      <c r="I16" s="59"/>
    </row>
    <row r="17" spans="1:9" s="2" customFormat="1" ht="15.75" customHeight="1" thickBot="1" x14ac:dyDescent="0.25">
      <c r="A17" s="384"/>
      <c r="B17" s="62" t="s">
        <v>19</v>
      </c>
      <c r="C17" s="137"/>
      <c r="D17" s="256">
        <v>0</v>
      </c>
      <c r="E17" s="138" t="s">
        <v>5</v>
      </c>
      <c r="F17" s="139">
        <f>SUM(D17:E17)</f>
        <v>0</v>
      </c>
      <c r="G17" s="405"/>
      <c r="H17" s="406"/>
      <c r="I17" s="59"/>
    </row>
    <row r="18" spans="1:9" s="2" customFormat="1" ht="21" customHeight="1" thickTop="1" x14ac:dyDescent="0.2">
      <c r="A18" s="172" t="s">
        <v>37</v>
      </c>
      <c r="B18" s="173"/>
      <c r="C18" s="174">
        <f>C8+C10+C12+C14+C16</f>
        <v>0</v>
      </c>
      <c r="D18" s="206">
        <f>D8+D10+D12+D14+D16</f>
        <v>0</v>
      </c>
      <c r="E18" s="205">
        <f>E8+E10+E12+E14</f>
        <v>0</v>
      </c>
      <c r="F18" s="204"/>
      <c r="G18" s="78"/>
      <c r="H18" s="140"/>
      <c r="I18" s="59"/>
    </row>
    <row r="19" spans="1:9" s="2" customFormat="1" ht="21" customHeight="1" thickBot="1" x14ac:dyDescent="0.25">
      <c r="A19" s="212" t="s">
        <v>38</v>
      </c>
      <c r="B19" s="213"/>
      <c r="C19" s="214"/>
      <c r="D19" s="215">
        <f>D9+D11+D13+D15+D17</f>
        <v>0</v>
      </c>
      <c r="E19" s="216">
        <f>E9+E11+E13+E15</f>
        <v>0</v>
      </c>
      <c r="F19" s="217">
        <f>SUM(D19:E19)</f>
        <v>0</v>
      </c>
      <c r="G19" s="208" t="e">
        <f>F19/C18</f>
        <v>#DIV/0!</v>
      </c>
      <c r="H19" s="209">
        <f>C18-F19</f>
        <v>0</v>
      </c>
      <c r="I19" s="59"/>
    </row>
    <row r="20" spans="1:9" s="2" customFormat="1" ht="21" customHeight="1" thickTop="1" x14ac:dyDescent="0.2">
      <c r="A20" s="367" t="s">
        <v>65</v>
      </c>
      <c r="B20" s="368"/>
      <c r="C20" s="369"/>
      <c r="D20" s="210" t="e">
        <f>D19/D18</f>
        <v>#DIV/0!</v>
      </c>
      <c r="E20" s="211" t="e">
        <f>E19/E18</f>
        <v>#DIV/0!</v>
      </c>
      <c r="F20" s="223"/>
      <c r="G20" s="218"/>
      <c r="H20" s="219"/>
      <c r="I20" s="59"/>
    </row>
    <row r="21" spans="1:9" s="2" customFormat="1" ht="19.5" customHeight="1" x14ac:dyDescent="0.2">
      <c r="A21" s="370" t="s">
        <v>61</v>
      </c>
      <c r="B21" s="371"/>
      <c r="C21" s="372"/>
      <c r="D21" s="189" t="e">
        <f>D19/F19</f>
        <v>#DIV/0!</v>
      </c>
      <c r="E21" s="187" t="e">
        <f>E19/F19</f>
        <v>#DIV/0!</v>
      </c>
      <c r="F21" s="169"/>
      <c r="G21" s="63"/>
      <c r="H21" s="59"/>
      <c r="I21" s="59"/>
    </row>
    <row r="22" spans="1:9" s="2" customFormat="1" ht="19.5" customHeight="1" x14ac:dyDescent="0.2">
      <c r="A22" s="373" t="s">
        <v>130</v>
      </c>
      <c r="B22" s="374"/>
      <c r="C22" s="375"/>
      <c r="D22" s="220" t="e">
        <f>D17/D19</f>
        <v>#DIV/0!</v>
      </c>
      <c r="E22" s="222" t="s">
        <v>5</v>
      </c>
      <c r="F22" s="169"/>
      <c r="G22" s="63"/>
      <c r="H22" s="59"/>
      <c r="I22" s="59"/>
    </row>
    <row r="23" spans="1:9" s="2" customFormat="1" ht="19.5" customHeight="1" x14ac:dyDescent="0.2">
      <c r="A23" s="376" t="s">
        <v>109</v>
      </c>
      <c r="B23" s="376"/>
      <c r="C23" s="376"/>
      <c r="D23" s="239">
        <v>0</v>
      </c>
      <c r="E23" s="237"/>
      <c r="F23" s="35"/>
      <c r="G23" s="63"/>
      <c r="H23" s="59"/>
      <c r="I23" s="59"/>
    </row>
    <row r="24" spans="1:9" s="2" customFormat="1" ht="19.5" customHeight="1" x14ac:dyDescent="0.2">
      <c r="A24" s="376" t="s">
        <v>108</v>
      </c>
      <c r="B24" s="376"/>
      <c r="C24" s="376"/>
      <c r="D24" s="238">
        <f>D19-D23</f>
        <v>0</v>
      </c>
      <c r="E24" s="237"/>
      <c r="F24" s="35"/>
      <c r="G24" s="63"/>
      <c r="H24" s="59"/>
      <c r="I24" s="59"/>
    </row>
    <row r="25" spans="1:9" s="28" customFormat="1" ht="16.149999999999999" customHeight="1" x14ac:dyDescent="0.2">
      <c r="A25" s="409" t="s">
        <v>117</v>
      </c>
      <c r="B25" s="409"/>
      <c r="C25" s="409"/>
      <c r="D25" s="250"/>
      <c r="E25" s="251"/>
      <c r="F25" s="252"/>
      <c r="G25" s="253"/>
      <c r="H25" s="254"/>
      <c r="I25" s="254"/>
    </row>
    <row r="26" spans="1:9" ht="13.5" customHeight="1" x14ac:dyDescent="0.2">
      <c r="A26" s="410"/>
      <c r="B26" s="410"/>
      <c r="C26" s="410"/>
      <c r="D26" s="250"/>
      <c r="E26" s="255"/>
      <c r="F26" s="252"/>
      <c r="G26" s="407" t="s">
        <v>118</v>
      </c>
      <c r="H26" s="408"/>
      <c r="I26" s="254"/>
    </row>
    <row r="27" spans="1:9" x14ac:dyDescent="0.2">
      <c r="A27" s="156" t="s">
        <v>57</v>
      </c>
      <c r="B27" s="157"/>
      <c r="C27" s="158"/>
      <c r="D27" s="159"/>
      <c r="E27" s="197" t="s">
        <v>80</v>
      </c>
      <c r="F27" s="153"/>
      <c r="G27" s="399" t="s">
        <v>58</v>
      </c>
      <c r="H27" s="400"/>
      <c r="I27" s="37"/>
    </row>
    <row r="28" spans="1:9" x14ac:dyDescent="0.2">
      <c r="A28" s="160"/>
      <c r="B28" s="161"/>
      <c r="C28" s="155"/>
      <c r="D28" s="159"/>
      <c r="E28" s="153"/>
      <c r="F28" s="153"/>
      <c r="G28" s="154"/>
      <c r="H28" s="155"/>
      <c r="I28" s="37"/>
    </row>
    <row r="29" spans="1:9" x14ac:dyDescent="0.2">
      <c r="A29" s="162" t="s">
        <v>131</v>
      </c>
      <c r="B29" s="145"/>
      <c r="C29" s="163"/>
      <c r="D29" s="164"/>
      <c r="E29" s="165"/>
      <c r="F29" s="165"/>
      <c r="G29" s="166"/>
      <c r="H29" s="163"/>
    </row>
    <row r="30" spans="1:9" x14ac:dyDescent="0.2">
      <c r="A30" s="171"/>
    </row>
  </sheetData>
  <sheetProtection algorithmName="SHA-512" hashValue="KY55satXDDSw2ivNhXwL2n84F5ISeqc2XaRFyhzrc2bwVLDQ9nAHOBEDAPpk41dVmprisqIdqWyUz9Tay9kAug==" saltValue="JSa1NNBK3DrgucbThhw9JQ==" spinCount="100000" sheet="1" objects="1" scenarios="1"/>
  <mergeCells count="34">
    <mergeCell ref="B3:F3"/>
    <mergeCell ref="C1:H1"/>
    <mergeCell ref="G27:H27"/>
    <mergeCell ref="G4:G7"/>
    <mergeCell ref="H4:H7"/>
    <mergeCell ref="G16:G17"/>
    <mergeCell ref="H14:H15"/>
    <mergeCell ref="H16:H17"/>
    <mergeCell ref="G26:H26"/>
    <mergeCell ref="G14:G15"/>
    <mergeCell ref="G12:G13"/>
    <mergeCell ref="H12:H13"/>
    <mergeCell ref="A25:C26"/>
    <mergeCell ref="D5:D7"/>
    <mergeCell ref="H8:H9"/>
    <mergeCell ref="G10:G11"/>
    <mergeCell ref="B4:B7"/>
    <mergeCell ref="A4:A7"/>
    <mergeCell ref="H10:H11"/>
    <mergeCell ref="A16:A17"/>
    <mergeCell ref="E5:E7"/>
    <mergeCell ref="D4:F4"/>
    <mergeCell ref="A8:A9"/>
    <mergeCell ref="A14:A15"/>
    <mergeCell ref="F5:F7"/>
    <mergeCell ref="G8:G9"/>
    <mergeCell ref="A10:A11"/>
    <mergeCell ref="C4:C7"/>
    <mergeCell ref="A12:A13"/>
    <mergeCell ref="A20:C20"/>
    <mergeCell ref="A21:C21"/>
    <mergeCell ref="A22:C22"/>
    <mergeCell ref="A23:C23"/>
    <mergeCell ref="A24:C24"/>
  </mergeCells>
  <conditionalFormatting sqref="D20">
    <cfRule type="cellIs" dxfId="6" priority="8" stopIfTrue="1" operator="greaterThan">
      <formula>1</formula>
    </cfRule>
  </conditionalFormatting>
  <conditionalFormatting sqref="G8:G11 G14:G17">
    <cfRule type="cellIs" dxfId="5" priority="7" stopIfTrue="1" operator="greaterThan">
      <formula>1.1</formula>
    </cfRule>
  </conditionalFormatting>
  <conditionalFormatting sqref="G8:G11 G14:G20">
    <cfRule type="cellIs" dxfId="4" priority="6" stopIfTrue="1" operator="lessThan">
      <formula>0.9</formula>
    </cfRule>
  </conditionalFormatting>
  <conditionalFormatting sqref="G12:G13">
    <cfRule type="cellIs" dxfId="3" priority="1" stopIfTrue="1" operator="lessThan">
      <formula>0.9</formula>
    </cfRule>
  </conditionalFormatting>
  <conditionalFormatting sqref="G12:G13">
    <cfRule type="cellIs" dxfId="2" priority="2" stopIfTrue="1" operator="greaterThan">
      <formula>1.1</formula>
    </cfRule>
  </conditionalFormatting>
  <pageMargins left="0.51181102362204722" right="0.31496062992125984" top="0.74803149606299213" bottom="0.35433070866141736" header="0.31496062992125984" footer="0.31496062992125984"/>
  <pageSetup paperSize="9" scale="99" orientation="landscape" blackAndWhite="1" r:id="rId1"/>
  <headerFooter>
    <oddHeader>&amp;L&amp;F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tabColor indexed="35"/>
    <pageSetUpPr fitToPage="1"/>
  </sheetPr>
  <dimension ref="A1:I54"/>
  <sheetViews>
    <sheetView showGridLines="0" topLeftCell="A10" zoomScale="80" zoomScaleNormal="80" zoomScaleSheetLayoutView="100" workbookViewId="0">
      <selection activeCell="B6" sqref="B6:D6"/>
    </sheetView>
  </sheetViews>
  <sheetFormatPr defaultRowHeight="12.75" x14ac:dyDescent="0.2"/>
  <cols>
    <col min="1" max="1" width="42.140625" customWidth="1"/>
    <col min="2" max="2" width="6.5703125" customWidth="1"/>
    <col min="3" max="3" width="8" customWidth="1"/>
    <col min="4" max="4" width="8.5703125" customWidth="1"/>
    <col min="5" max="5" width="9.85546875" customWidth="1"/>
    <col min="6" max="6" width="11.28515625" customWidth="1"/>
    <col min="7" max="7" width="10.28515625" customWidth="1"/>
    <col min="8" max="8" width="9.7109375" customWidth="1"/>
    <col min="9" max="9" width="4" style="18" customWidth="1"/>
  </cols>
  <sheetData>
    <row r="1" spans="1:9" ht="15.75" x14ac:dyDescent="0.25">
      <c r="A1" s="148" t="s">
        <v>132</v>
      </c>
      <c r="B1" s="148"/>
      <c r="C1" s="149"/>
      <c r="D1" s="411"/>
      <c r="E1" s="411"/>
      <c r="F1" s="411"/>
      <c r="G1" s="412"/>
      <c r="H1" s="413"/>
    </row>
    <row r="2" spans="1:9" ht="22.9" customHeight="1" thickBot="1" x14ac:dyDescent="0.3">
      <c r="A2" s="146" t="s">
        <v>0</v>
      </c>
      <c r="B2" s="147"/>
      <c r="C2" s="150"/>
      <c r="D2" s="151"/>
      <c r="E2" s="152"/>
      <c r="F2" s="152"/>
      <c r="G2" s="414"/>
      <c r="H2" s="415"/>
    </row>
    <row r="3" spans="1:9" ht="19.149999999999999" customHeight="1" x14ac:dyDescent="0.25">
      <c r="A3" s="25" t="s">
        <v>42</v>
      </c>
      <c r="B3" s="431" t="s">
        <v>79</v>
      </c>
      <c r="C3" s="432"/>
      <c r="D3" s="432"/>
      <c r="E3" s="432"/>
      <c r="F3" s="432"/>
      <c r="G3" s="432"/>
      <c r="H3" s="433"/>
    </row>
    <row r="4" spans="1:9" ht="18" customHeight="1" x14ac:dyDescent="0.25">
      <c r="A4" s="26" t="s">
        <v>4</v>
      </c>
      <c r="B4" s="434" t="s">
        <v>78</v>
      </c>
      <c r="C4" s="434"/>
      <c r="D4" s="434"/>
      <c r="E4" s="434"/>
      <c r="F4" s="434"/>
      <c r="G4" s="434"/>
      <c r="H4" s="435"/>
    </row>
    <row r="5" spans="1:9" ht="18" customHeight="1" x14ac:dyDescent="0.25">
      <c r="A5" s="26" t="s">
        <v>43</v>
      </c>
      <c r="B5" s="443"/>
      <c r="C5" s="444"/>
      <c r="D5" s="444"/>
      <c r="E5" s="437"/>
      <c r="F5" s="438"/>
      <c r="G5" s="438"/>
      <c r="H5" s="439"/>
    </row>
    <row r="6" spans="1:9" ht="18" customHeight="1" thickBot="1" x14ac:dyDescent="0.3">
      <c r="A6" s="27" t="s">
        <v>44</v>
      </c>
      <c r="B6" s="436"/>
      <c r="C6" s="436"/>
      <c r="D6" s="436"/>
      <c r="E6" s="440"/>
      <c r="F6" s="441"/>
      <c r="G6" s="441"/>
      <c r="H6" s="442"/>
    </row>
    <row r="7" spans="1:9" ht="8.4499999999999993" customHeight="1" thickBot="1" x14ac:dyDescent="0.25"/>
    <row r="8" spans="1:9" ht="20.45" customHeight="1" x14ac:dyDescent="0.2">
      <c r="A8" s="422" t="s">
        <v>54</v>
      </c>
      <c r="B8" s="423"/>
      <c r="C8" s="423"/>
      <c r="D8" s="423"/>
      <c r="E8" s="424"/>
      <c r="F8" s="419" t="s">
        <v>55</v>
      </c>
      <c r="G8" s="420"/>
      <c r="H8" s="421"/>
    </row>
    <row r="9" spans="1:9" ht="18.600000000000001" customHeight="1" x14ac:dyDescent="0.2">
      <c r="A9" s="425" t="s">
        <v>71</v>
      </c>
      <c r="B9" s="428" t="s">
        <v>1</v>
      </c>
      <c r="C9" s="428" t="s">
        <v>45</v>
      </c>
      <c r="D9" s="428" t="s">
        <v>2</v>
      </c>
      <c r="E9" s="468" t="s">
        <v>3</v>
      </c>
      <c r="F9" s="448" t="s">
        <v>127</v>
      </c>
      <c r="G9" s="416" t="s">
        <v>106</v>
      </c>
      <c r="H9" s="471" t="s">
        <v>3</v>
      </c>
    </row>
    <row r="10" spans="1:9" ht="17.45" customHeight="1" x14ac:dyDescent="0.2">
      <c r="A10" s="426"/>
      <c r="B10" s="429"/>
      <c r="C10" s="429"/>
      <c r="D10" s="429"/>
      <c r="E10" s="469"/>
      <c r="F10" s="449"/>
      <c r="G10" s="417"/>
      <c r="H10" s="472"/>
    </row>
    <row r="11" spans="1:9" s="1" customFormat="1" ht="40.5" customHeight="1" thickBot="1" x14ac:dyDescent="0.25">
      <c r="A11" s="427"/>
      <c r="B11" s="430"/>
      <c r="C11" s="430"/>
      <c r="D11" s="430"/>
      <c r="E11" s="470"/>
      <c r="F11" s="450"/>
      <c r="G11" s="418"/>
      <c r="H11" s="473"/>
      <c r="I11" s="19"/>
    </row>
    <row r="12" spans="1:9" ht="13.5" hidden="1" thickBot="1" x14ac:dyDescent="0.25">
      <c r="A12" s="10"/>
      <c r="B12" s="11"/>
      <c r="C12" s="12"/>
      <c r="D12" s="13"/>
      <c r="E12" s="5"/>
      <c r="F12" s="14"/>
      <c r="G12" s="12"/>
      <c r="H12" s="5"/>
    </row>
    <row r="13" spans="1:9" s="3" customFormat="1" ht="24" customHeight="1" thickBot="1" x14ac:dyDescent="0.25">
      <c r="A13" s="445" t="s">
        <v>46</v>
      </c>
      <c r="B13" s="454"/>
      <c r="C13" s="454"/>
      <c r="D13" s="455"/>
      <c r="E13" s="90">
        <f>SUM(E14:E21)</f>
        <v>0</v>
      </c>
      <c r="F13" s="91">
        <f>SUM(F14:F21)</f>
        <v>0</v>
      </c>
      <c r="G13" s="92">
        <f>SUM(G14:G21)</f>
        <v>0</v>
      </c>
      <c r="H13" s="93">
        <f>SUM(H14:H21)</f>
        <v>0</v>
      </c>
      <c r="I13" s="20" t="str">
        <f t="shared" ref="I13:I50" si="0">IF(E13=H13," ","Eelarve ja fin.allikad pole omavahel tasakaalus")</f>
        <v xml:space="preserve"> </v>
      </c>
    </row>
    <row r="14" spans="1:9" ht="15.6" customHeight="1" x14ac:dyDescent="0.2">
      <c r="A14" s="94" t="s">
        <v>21</v>
      </c>
      <c r="B14" s="95"/>
      <c r="C14" s="22"/>
      <c r="D14" s="96"/>
      <c r="E14" s="97">
        <f t="shared" ref="E14:E19" si="1">C14*D14</f>
        <v>0</v>
      </c>
      <c r="F14" s="98"/>
      <c r="G14" s="99"/>
      <c r="H14" s="97">
        <f t="shared" ref="H14:H21" si="2">F14+G14</f>
        <v>0</v>
      </c>
      <c r="I14" s="20" t="str">
        <f t="shared" si="0"/>
        <v xml:space="preserve"> </v>
      </c>
    </row>
    <row r="15" spans="1:9" ht="15.6" customHeight="1" x14ac:dyDescent="0.2">
      <c r="A15" s="116" t="s">
        <v>81</v>
      </c>
      <c r="B15" s="117"/>
      <c r="C15" s="23"/>
      <c r="D15" s="115"/>
      <c r="E15" s="97">
        <f t="shared" si="1"/>
        <v>0</v>
      </c>
      <c r="F15" s="98"/>
      <c r="G15" s="99"/>
      <c r="H15" s="97">
        <f t="shared" si="2"/>
        <v>0</v>
      </c>
      <c r="I15" s="20" t="str">
        <f t="shared" si="0"/>
        <v xml:space="preserve"> </v>
      </c>
    </row>
    <row r="16" spans="1:9" x14ac:dyDescent="0.2">
      <c r="A16" s="100" t="s">
        <v>22</v>
      </c>
      <c r="B16" s="101"/>
      <c r="C16" s="24"/>
      <c r="D16" s="102"/>
      <c r="E16" s="97">
        <f t="shared" si="1"/>
        <v>0</v>
      </c>
      <c r="F16" s="103"/>
      <c r="G16" s="104"/>
      <c r="H16" s="97">
        <f t="shared" si="2"/>
        <v>0</v>
      </c>
      <c r="I16" s="20" t="str">
        <f t="shared" si="0"/>
        <v xml:space="preserve"> </v>
      </c>
    </row>
    <row r="17" spans="1:9" x14ac:dyDescent="0.2">
      <c r="A17" s="100" t="s">
        <v>47</v>
      </c>
      <c r="B17" s="101"/>
      <c r="C17" s="24"/>
      <c r="D17" s="102"/>
      <c r="E17" s="97">
        <f t="shared" si="1"/>
        <v>0</v>
      </c>
      <c r="F17" s="103"/>
      <c r="G17" s="104"/>
      <c r="H17" s="97">
        <f t="shared" si="2"/>
        <v>0</v>
      </c>
      <c r="I17" s="20" t="str">
        <f t="shared" si="0"/>
        <v xml:space="preserve"> </v>
      </c>
    </row>
    <row r="18" spans="1:9" x14ac:dyDescent="0.2">
      <c r="A18" s="100" t="s">
        <v>39</v>
      </c>
      <c r="B18" s="101"/>
      <c r="C18" s="24"/>
      <c r="D18" s="102"/>
      <c r="E18" s="97">
        <f t="shared" si="1"/>
        <v>0</v>
      </c>
      <c r="F18" s="103"/>
      <c r="G18" s="104"/>
      <c r="H18" s="97">
        <f t="shared" si="2"/>
        <v>0</v>
      </c>
      <c r="I18" s="20" t="str">
        <f t="shared" si="0"/>
        <v xml:space="preserve"> </v>
      </c>
    </row>
    <row r="19" spans="1:9" x14ac:dyDescent="0.2">
      <c r="A19" s="100" t="s">
        <v>82</v>
      </c>
      <c r="B19" s="101"/>
      <c r="C19" s="24"/>
      <c r="D19" s="102"/>
      <c r="E19" s="97">
        <f t="shared" si="1"/>
        <v>0</v>
      </c>
      <c r="F19" s="103"/>
      <c r="G19" s="104"/>
      <c r="H19" s="97">
        <f t="shared" si="2"/>
        <v>0</v>
      </c>
      <c r="I19" s="20" t="str">
        <f t="shared" si="0"/>
        <v xml:space="preserve"> </v>
      </c>
    </row>
    <row r="20" spans="1:9" x14ac:dyDescent="0.2">
      <c r="A20" s="105" t="s">
        <v>84</v>
      </c>
      <c r="B20" s="106" t="s">
        <v>5</v>
      </c>
      <c r="C20" s="8" t="s">
        <v>5</v>
      </c>
      <c r="D20" s="107" t="s">
        <v>5</v>
      </c>
      <c r="E20" s="97">
        <f>SUM(E14:E19)*0.8%</f>
        <v>0</v>
      </c>
      <c r="F20" s="108">
        <f>SUM(F14:F19)*0.8%</f>
        <v>0</v>
      </c>
      <c r="G20" s="109">
        <f>SUM(G14:G19)*0.8%</f>
        <v>0</v>
      </c>
      <c r="H20" s="97">
        <f t="shared" si="2"/>
        <v>0</v>
      </c>
      <c r="I20" s="20" t="str">
        <f t="shared" si="0"/>
        <v xml:space="preserve"> </v>
      </c>
    </row>
    <row r="21" spans="1:9" ht="13.5" thickBot="1" x14ac:dyDescent="0.25">
      <c r="A21" s="110" t="s">
        <v>83</v>
      </c>
      <c r="B21" s="111" t="s">
        <v>5</v>
      </c>
      <c r="C21" s="9" t="s">
        <v>5</v>
      </c>
      <c r="D21" s="112" t="s">
        <v>5</v>
      </c>
      <c r="E21" s="97">
        <f>SUM(E14:E19)*33%</f>
        <v>0</v>
      </c>
      <c r="F21" s="113">
        <f>SUM(F14:F19)*33%</f>
        <v>0</v>
      </c>
      <c r="G21" s="114">
        <f>SUM(G14:G19)*33%</f>
        <v>0</v>
      </c>
      <c r="H21" s="97">
        <f t="shared" si="2"/>
        <v>0</v>
      </c>
      <c r="I21" s="20" t="str">
        <f t="shared" si="0"/>
        <v xml:space="preserve"> </v>
      </c>
    </row>
    <row r="22" spans="1:9" s="6" customFormat="1" ht="28.5" customHeight="1" thickBot="1" x14ac:dyDescent="0.25">
      <c r="A22" s="445" t="s">
        <v>111</v>
      </c>
      <c r="B22" s="446"/>
      <c r="C22" s="446"/>
      <c r="D22" s="447"/>
      <c r="E22" s="90">
        <f t="shared" ref="E22:H22" si="3">SUM(E23:E31)</f>
        <v>0</v>
      </c>
      <c r="F22" s="91">
        <f t="shared" si="3"/>
        <v>0</v>
      </c>
      <c r="G22" s="92">
        <f t="shared" si="3"/>
        <v>0</v>
      </c>
      <c r="H22" s="90">
        <f t="shared" si="3"/>
        <v>0</v>
      </c>
      <c r="I22" s="20" t="str">
        <f t="shared" si="0"/>
        <v xml:space="preserve"> </v>
      </c>
    </row>
    <row r="23" spans="1:9" ht="14.45" customHeight="1" x14ac:dyDescent="0.2">
      <c r="A23" s="94" t="s">
        <v>48</v>
      </c>
      <c r="B23" s="95"/>
      <c r="C23" s="22"/>
      <c r="D23" s="96"/>
      <c r="E23" s="97">
        <f>C23*D23</f>
        <v>0</v>
      </c>
      <c r="F23" s="98"/>
      <c r="G23" s="99"/>
      <c r="H23" s="97">
        <f t="shared" ref="H23:H31" si="4">SUM(F23:G23)</f>
        <v>0</v>
      </c>
      <c r="I23" s="20" t="str">
        <f t="shared" si="0"/>
        <v xml:space="preserve"> </v>
      </c>
    </row>
    <row r="24" spans="1:9" x14ac:dyDescent="0.2">
      <c r="A24" s="116" t="s">
        <v>23</v>
      </c>
      <c r="B24" s="117"/>
      <c r="C24" s="23"/>
      <c r="D24" s="115"/>
      <c r="E24" s="97">
        <f>C24*D24</f>
        <v>0</v>
      </c>
      <c r="F24" s="98"/>
      <c r="G24" s="99"/>
      <c r="H24" s="97">
        <f t="shared" si="4"/>
        <v>0</v>
      </c>
      <c r="I24" s="20" t="str">
        <f t="shared" si="0"/>
        <v xml:space="preserve"> </v>
      </c>
    </row>
    <row r="25" spans="1:9" x14ac:dyDescent="0.2">
      <c r="A25" s="116" t="s">
        <v>85</v>
      </c>
      <c r="B25" s="117"/>
      <c r="C25" s="23"/>
      <c r="D25" s="115"/>
      <c r="E25" s="97">
        <f>C25*D25</f>
        <v>0</v>
      </c>
      <c r="F25" s="98"/>
      <c r="G25" s="99"/>
      <c r="H25" s="97">
        <f t="shared" si="4"/>
        <v>0</v>
      </c>
      <c r="I25" s="20" t="str">
        <f t="shared" si="0"/>
        <v xml:space="preserve"> </v>
      </c>
    </row>
    <row r="26" spans="1:9" x14ac:dyDescent="0.2">
      <c r="A26" s="116" t="s">
        <v>86</v>
      </c>
      <c r="B26" s="117"/>
      <c r="C26" s="23"/>
      <c r="D26" s="115"/>
      <c r="E26" s="97">
        <f t="shared" ref="E26:E31" si="5">C26*D26</f>
        <v>0</v>
      </c>
      <c r="F26" s="98"/>
      <c r="G26" s="99"/>
      <c r="H26" s="97">
        <f t="shared" si="4"/>
        <v>0</v>
      </c>
      <c r="I26" s="20" t="str">
        <f t="shared" si="0"/>
        <v xml:space="preserve"> </v>
      </c>
    </row>
    <row r="27" spans="1:9" x14ac:dyDescent="0.2">
      <c r="A27" s="116" t="s">
        <v>87</v>
      </c>
      <c r="B27" s="117"/>
      <c r="C27" s="23"/>
      <c r="D27" s="115"/>
      <c r="E27" s="97">
        <f t="shared" si="5"/>
        <v>0</v>
      </c>
      <c r="F27" s="98"/>
      <c r="G27" s="99"/>
      <c r="H27" s="97">
        <f t="shared" si="4"/>
        <v>0</v>
      </c>
      <c r="I27" s="20" t="str">
        <f t="shared" si="0"/>
        <v xml:space="preserve"> </v>
      </c>
    </row>
    <row r="28" spans="1:9" x14ac:dyDescent="0.2">
      <c r="A28" s="116" t="s">
        <v>88</v>
      </c>
      <c r="B28" s="117"/>
      <c r="C28" s="23"/>
      <c r="D28" s="115"/>
      <c r="E28" s="97">
        <f t="shared" si="5"/>
        <v>0</v>
      </c>
      <c r="F28" s="98"/>
      <c r="G28" s="99"/>
      <c r="H28" s="97">
        <f t="shared" si="4"/>
        <v>0</v>
      </c>
      <c r="I28" s="20" t="str">
        <f t="shared" si="0"/>
        <v xml:space="preserve"> </v>
      </c>
    </row>
    <row r="29" spans="1:9" x14ac:dyDescent="0.2">
      <c r="A29" s="116" t="s">
        <v>89</v>
      </c>
      <c r="B29" s="117"/>
      <c r="C29" s="23"/>
      <c r="D29" s="115"/>
      <c r="E29" s="97">
        <f t="shared" si="5"/>
        <v>0</v>
      </c>
      <c r="F29" s="98"/>
      <c r="G29" s="99"/>
      <c r="H29" s="97">
        <f t="shared" si="4"/>
        <v>0</v>
      </c>
      <c r="I29" s="20" t="str">
        <f t="shared" si="0"/>
        <v xml:space="preserve"> </v>
      </c>
    </row>
    <row r="30" spans="1:9" x14ac:dyDescent="0.2">
      <c r="A30" s="116" t="s">
        <v>90</v>
      </c>
      <c r="B30" s="117"/>
      <c r="C30" s="23"/>
      <c r="D30" s="115"/>
      <c r="E30" s="97">
        <f t="shared" si="5"/>
        <v>0</v>
      </c>
      <c r="F30" s="98"/>
      <c r="G30" s="99"/>
      <c r="H30" s="97">
        <f t="shared" si="4"/>
        <v>0</v>
      </c>
      <c r="I30" s="20" t="str">
        <f t="shared" si="0"/>
        <v xml:space="preserve"> </v>
      </c>
    </row>
    <row r="31" spans="1:9" ht="13.5" thickBot="1" x14ac:dyDescent="0.25">
      <c r="A31" s="116" t="s">
        <v>91</v>
      </c>
      <c r="B31" s="117"/>
      <c r="C31" s="23"/>
      <c r="D31" s="115"/>
      <c r="E31" s="97">
        <f t="shared" si="5"/>
        <v>0</v>
      </c>
      <c r="F31" s="98"/>
      <c r="G31" s="99"/>
      <c r="H31" s="97">
        <f t="shared" si="4"/>
        <v>0</v>
      </c>
      <c r="I31" s="20" t="str">
        <f t="shared" si="0"/>
        <v xml:space="preserve"> </v>
      </c>
    </row>
    <row r="32" spans="1:9" ht="25.9" customHeight="1" thickBot="1" x14ac:dyDescent="0.25">
      <c r="A32" s="463" t="s">
        <v>96</v>
      </c>
      <c r="B32" s="464"/>
      <c r="C32" s="464"/>
      <c r="D32" s="465"/>
      <c r="E32" s="90">
        <f t="shared" ref="E32:G32" si="6">SUM(E33:E41)</f>
        <v>0</v>
      </c>
      <c r="F32" s="91">
        <f t="shared" si="6"/>
        <v>0</v>
      </c>
      <c r="G32" s="92">
        <f t="shared" si="6"/>
        <v>0</v>
      </c>
      <c r="H32" s="90">
        <f>SUM(H33:H41)</f>
        <v>0</v>
      </c>
      <c r="I32" s="20" t="str">
        <f t="shared" si="0"/>
        <v xml:space="preserve"> </v>
      </c>
    </row>
    <row r="33" spans="1:9" x14ac:dyDescent="0.2">
      <c r="A33" s="94" t="s">
        <v>24</v>
      </c>
      <c r="B33" s="95"/>
      <c r="C33" s="22"/>
      <c r="D33" s="96"/>
      <c r="E33" s="97">
        <f t="shared" ref="E33:E41" si="7">C33*D33</f>
        <v>0</v>
      </c>
      <c r="F33" s="98"/>
      <c r="G33" s="99"/>
      <c r="H33" s="97">
        <f t="shared" ref="H33:H41" si="8">SUM(F33:G33)</f>
        <v>0</v>
      </c>
      <c r="I33" s="20" t="str">
        <f t="shared" si="0"/>
        <v xml:space="preserve"> </v>
      </c>
    </row>
    <row r="34" spans="1:9" x14ac:dyDescent="0.2">
      <c r="A34" s="100" t="s">
        <v>25</v>
      </c>
      <c r="B34" s="101"/>
      <c r="C34" s="24"/>
      <c r="D34" s="102"/>
      <c r="E34" s="97">
        <f t="shared" si="7"/>
        <v>0</v>
      </c>
      <c r="F34" s="194"/>
      <c r="G34" s="104"/>
      <c r="H34" s="97">
        <f t="shared" si="8"/>
        <v>0</v>
      </c>
      <c r="I34" s="20" t="str">
        <f t="shared" si="0"/>
        <v xml:space="preserve"> </v>
      </c>
    </row>
    <row r="35" spans="1:9" x14ac:dyDescent="0.2">
      <c r="A35" s="118" t="s">
        <v>73</v>
      </c>
      <c r="B35" s="101"/>
      <c r="C35" s="24"/>
      <c r="D35" s="102"/>
      <c r="E35" s="97">
        <f t="shared" si="7"/>
        <v>0</v>
      </c>
      <c r="F35" s="194"/>
      <c r="G35" s="104"/>
      <c r="H35" s="97">
        <f t="shared" si="8"/>
        <v>0</v>
      </c>
      <c r="I35" s="20" t="str">
        <f t="shared" si="0"/>
        <v xml:space="preserve"> </v>
      </c>
    </row>
    <row r="36" spans="1:9" x14ac:dyDescent="0.2">
      <c r="A36" s="100" t="s">
        <v>74</v>
      </c>
      <c r="B36" s="101"/>
      <c r="C36" s="24"/>
      <c r="D36" s="102"/>
      <c r="E36" s="97">
        <f t="shared" si="7"/>
        <v>0</v>
      </c>
      <c r="F36" s="194"/>
      <c r="G36" s="104"/>
      <c r="H36" s="97">
        <f t="shared" si="8"/>
        <v>0</v>
      </c>
      <c r="I36" s="20" t="str">
        <f t="shared" si="0"/>
        <v xml:space="preserve"> </v>
      </c>
    </row>
    <row r="37" spans="1:9" x14ac:dyDescent="0.2">
      <c r="A37" s="100" t="s">
        <v>75</v>
      </c>
      <c r="B37" s="101"/>
      <c r="C37" s="24"/>
      <c r="D37" s="102"/>
      <c r="E37" s="97">
        <f t="shared" si="7"/>
        <v>0</v>
      </c>
      <c r="F37" s="194"/>
      <c r="G37" s="104"/>
      <c r="H37" s="97">
        <f t="shared" si="8"/>
        <v>0</v>
      </c>
      <c r="I37" s="20" t="str">
        <f t="shared" si="0"/>
        <v xml:space="preserve"> </v>
      </c>
    </row>
    <row r="38" spans="1:9" x14ac:dyDescent="0.2">
      <c r="A38" s="100" t="s">
        <v>92</v>
      </c>
      <c r="B38" s="101"/>
      <c r="C38" s="24"/>
      <c r="D38" s="102"/>
      <c r="E38" s="97">
        <f t="shared" si="7"/>
        <v>0</v>
      </c>
      <c r="F38" s="194"/>
      <c r="G38" s="104"/>
      <c r="H38" s="97">
        <f t="shared" si="8"/>
        <v>0</v>
      </c>
      <c r="I38" s="20" t="str">
        <f t="shared" si="0"/>
        <v xml:space="preserve"> </v>
      </c>
    </row>
    <row r="39" spans="1:9" x14ac:dyDescent="0.2">
      <c r="A39" s="100" t="s">
        <v>93</v>
      </c>
      <c r="B39" s="101"/>
      <c r="C39" s="24"/>
      <c r="D39" s="102"/>
      <c r="E39" s="97">
        <f t="shared" si="7"/>
        <v>0</v>
      </c>
      <c r="F39" s="194"/>
      <c r="G39" s="104"/>
      <c r="H39" s="97">
        <f t="shared" si="8"/>
        <v>0</v>
      </c>
      <c r="I39" s="20" t="str">
        <f t="shared" si="0"/>
        <v xml:space="preserve"> </v>
      </c>
    </row>
    <row r="40" spans="1:9" x14ac:dyDescent="0.2">
      <c r="A40" s="100" t="s">
        <v>94</v>
      </c>
      <c r="B40" s="101"/>
      <c r="C40" s="24"/>
      <c r="D40" s="102"/>
      <c r="E40" s="97">
        <f t="shared" si="7"/>
        <v>0</v>
      </c>
      <c r="F40" s="194"/>
      <c r="G40" s="104"/>
      <c r="H40" s="97">
        <f t="shared" si="8"/>
        <v>0</v>
      </c>
      <c r="I40" s="20" t="str">
        <f t="shared" si="0"/>
        <v xml:space="preserve"> </v>
      </c>
    </row>
    <row r="41" spans="1:9" ht="13.5" thickBot="1" x14ac:dyDescent="0.25">
      <c r="A41" s="100" t="s">
        <v>95</v>
      </c>
      <c r="B41" s="101"/>
      <c r="C41" s="24"/>
      <c r="D41" s="102"/>
      <c r="E41" s="97">
        <f t="shared" si="7"/>
        <v>0</v>
      </c>
      <c r="F41" s="194"/>
      <c r="G41" s="104"/>
      <c r="H41" s="97">
        <f t="shared" si="8"/>
        <v>0</v>
      </c>
      <c r="I41" s="20" t="str">
        <f t="shared" si="0"/>
        <v xml:space="preserve"> </v>
      </c>
    </row>
    <row r="42" spans="1:9" s="7" customFormat="1" ht="27.6" customHeight="1" thickBot="1" x14ac:dyDescent="0.25">
      <c r="A42" s="463" t="s">
        <v>112</v>
      </c>
      <c r="B42" s="464"/>
      <c r="C42" s="464"/>
      <c r="D42" s="465"/>
      <c r="E42" s="90">
        <f t="shared" ref="E42:F42" si="9">SUM(E43:E49)</f>
        <v>0</v>
      </c>
      <c r="F42" s="91">
        <f t="shared" si="9"/>
        <v>0</v>
      </c>
      <c r="G42" s="92">
        <f>SUM(G43:G49)</f>
        <v>0</v>
      </c>
      <c r="H42" s="90">
        <f>SUM(H43:H49)</f>
        <v>0</v>
      </c>
      <c r="I42" s="20" t="str">
        <f t="shared" si="0"/>
        <v xml:space="preserve"> </v>
      </c>
    </row>
    <row r="43" spans="1:9" ht="16.899999999999999" customHeight="1" x14ac:dyDescent="0.2">
      <c r="A43" s="193" t="s">
        <v>26</v>
      </c>
      <c r="B43" s="95"/>
      <c r="C43" s="22"/>
      <c r="D43" s="96"/>
      <c r="E43" s="97">
        <f t="shared" ref="E43:E49" si="10">C43*D43</f>
        <v>0</v>
      </c>
      <c r="F43" s="98"/>
      <c r="G43" s="99"/>
      <c r="H43" s="97">
        <f>SUM(F43:G43)</f>
        <v>0</v>
      </c>
      <c r="I43" s="20" t="str">
        <f t="shared" si="0"/>
        <v xml:space="preserve"> </v>
      </c>
    </row>
    <row r="44" spans="1:9" x14ac:dyDescent="0.2">
      <c r="A44" s="100" t="s">
        <v>27</v>
      </c>
      <c r="B44" s="101"/>
      <c r="C44" s="24"/>
      <c r="D44" s="102"/>
      <c r="E44" s="97">
        <f t="shared" si="10"/>
        <v>0</v>
      </c>
      <c r="F44" s="103"/>
      <c r="G44" s="104"/>
      <c r="H44" s="97">
        <f>SUM(F44:G44)</f>
        <v>0</v>
      </c>
      <c r="I44" s="20" t="str">
        <f t="shared" si="0"/>
        <v xml:space="preserve"> </v>
      </c>
    </row>
    <row r="45" spans="1:9" x14ac:dyDescent="0.2">
      <c r="A45" s="118" t="s">
        <v>100</v>
      </c>
      <c r="B45" s="101"/>
      <c r="C45" s="24"/>
      <c r="D45" s="102"/>
      <c r="E45" s="97">
        <f t="shared" si="10"/>
        <v>0</v>
      </c>
      <c r="F45" s="103"/>
      <c r="G45" s="104"/>
      <c r="H45" s="97">
        <f>SUM(F45:G45)</f>
        <v>0</v>
      </c>
      <c r="I45" s="20" t="str">
        <f t="shared" si="0"/>
        <v xml:space="preserve"> </v>
      </c>
    </row>
    <row r="46" spans="1:9" x14ac:dyDescent="0.2">
      <c r="A46" s="100" t="s">
        <v>101</v>
      </c>
      <c r="B46" s="101"/>
      <c r="C46" s="24"/>
      <c r="D46" s="102"/>
      <c r="E46" s="97">
        <f t="shared" si="10"/>
        <v>0</v>
      </c>
      <c r="F46" s="103"/>
      <c r="G46" s="104"/>
      <c r="H46" s="97">
        <f t="shared" ref="H46:H49" si="11">SUM(F46:G46)</f>
        <v>0</v>
      </c>
      <c r="I46" s="20" t="str">
        <f t="shared" si="0"/>
        <v xml:space="preserve"> </v>
      </c>
    </row>
    <row r="47" spans="1:9" x14ac:dyDescent="0.2">
      <c r="A47" s="100" t="s">
        <v>102</v>
      </c>
      <c r="B47" s="101"/>
      <c r="C47" s="24"/>
      <c r="D47" s="102"/>
      <c r="E47" s="97">
        <f t="shared" si="10"/>
        <v>0</v>
      </c>
      <c r="F47" s="103"/>
      <c r="G47" s="104"/>
      <c r="H47" s="97">
        <f t="shared" si="11"/>
        <v>0</v>
      </c>
      <c r="I47" s="20" t="str">
        <f t="shared" si="0"/>
        <v xml:space="preserve"> </v>
      </c>
    </row>
    <row r="48" spans="1:9" x14ac:dyDescent="0.2">
      <c r="A48" s="100" t="s">
        <v>103</v>
      </c>
      <c r="B48" s="101"/>
      <c r="C48" s="24"/>
      <c r="D48" s="102"/>
      <c r="E48" s="97">
        <f t="shared" si="10"/>
        <v>0</v>
      </c>
      <c r="F48" s="103"/>
      <c r="G48" s="104"/>
      <c r="H48" s="97">
        <f t="shared" si="11"/>
        <v>0</v>
      </c>
      <c r="I48" s="20" t="str">
        <f t="shared" si="0"/>
        <v xml:space="preserve"> </v>
      </c>
    </row>
    <row r="49" spans="1:9" ht="13.5" thickBot="1" x14ac:dyDescent="0.25">
      <c r="A49" s="100" t="s">
        <v>104</v>
      </c>
      <c r="B49" s="101"/>
      <c r="C49" s="24"/>
      <c r="D49" s="102"/>
      <c r="E49" s="97">
        <f t="shared" si="10"/>
        <v>0</v>
      </c>
      <c r="F49" s="103"/>
      <c r="G49" s="104"/>
      <c r="H49" s="97">
        <f t="shared" si="11"/>
        <v>0</v>
      </c>
      <c r="I49" s="20" t="str">
        <f t="shared" si="0"/>
        <v xml:space="preserve"> </v>
      </c>
    </row>
    <row r="50" spans="1:9" s="2" customFormat="1" ht="38.450000000000003" customHeight="1" thickBot="1" x14ac:dyDescent="0.25">
      <c r="A50" s="457" t="s">
        <v>128</v>
      </c>
      <c r="B50" s="458"/>
      <c r="C50" s="458"/>
      <c r="D50" s="459"/>
      <c r="E50" s="93">
        <f>F50</f>
        <v>0</v>
      </c>
      <c r="F50" s="141"/>
      <c r="G50" s="92" t="s">
        <v>5</v>
      </c>
      <c r="H50" s="93">
        <f>F50</f>
        <v>0</v>
      </c>
      <c r="I50" s="20" t="str">
        <f t="shared" si="0"/>
        <v xml:space="preserve"> </v>
      </c>
    </row>
    <row r="51" spans="1:9" s="2" customFormat="1" ht="21.6" customHeight="1" thickBot="1" x14ac:dyDescent="0.25">
      <c r="A51" s="460" t="s">
        <v>129</v>
      </c>
      <c r="B51" s="461"/>
      <c r="C51" s="461"/>
      <c r="D51" s="462"/>
      <c r="E51" s="119"/>
      <c r="F51" s="142" t="e">
        <f>F50/F52</f>
        <v>#DIV/0!</v>
      </c>
      <c r="G51" s="120"/>
      <c r="H51" s="119"/>
      <c r="I51" s="20"/>
    </row>
    <row r="52" spans="1:9" s="2" customFormat="1" ht="39" customHeight="1" thickBot="1" x14ac:dyDescent="0.25">
      <c r="A52" s="456" t="s">
        <v>49</v>
      </c>
      <c r="B52" s="446"/>
      <c r="C52" s="446"/>
      <c r="D52" s="447"/>
      <c r="E52" s="121">
        <f>E13+E22+E32+E42+E50</f>
        <v>0</v>
      </c>
      <c r="F52" s="122">
        <f>F50+F42+F22+F13+F32</f>
        <v>0</v>
      </c>
      <c r="G52" s="123">
        <f>G42+G22+G13+G32</f>
        <v>0</v>
      </c>
      <c r="H52" s="121">
        <f>H13+H22+H32+H42+H50</f>
        <v>0</v>
      </c>
      <c r="I52" s="20" t="str">
        <f>IF(E52=H52," ","Eelarve ja fin.allikad pole omavahel tasakaalus")</f>
        <v xml:space="preserve"> </v>
      </c>
    </row>
    <row r="53" spans="1:9" s="2" customFormat="1" ht="18" customHeight="1" thickBot="1" x14ac:dyDescent="0.25">
      <c r="A53" s="466" t="s">
        <v>50</v>
      </c>
      <c r="B53" s="467"/>
      <c r="C53" s="467"/>
      <c r="D53" s="467"/>
      <c r="E53" s="15">
        <v>1</v>
      </c>
      <c r="F53" s="16" t="e">
        <f>F52/E52</f>
        <v>#DIV/0!</v>
      </c>
      <c r="G53" s="16" t="e">
        <f>G52/E52</f>
        <v>#DIV/0!</v>
      </c>
      <c r="H53" s="17" t="e">
        <f>H52/E52</f>
        <v>#DIV/0!</v>
      </c>
      <c r="I53" s="21"/>
    </row>
    <row r="54" spans="1:9" ht="21.75" customHeight="1" x14ac:dyDescent="0.2">
      <c r="A54" s="451"/>
      <c r="B54" s="451"/>
      <c r="C54" s="451"/>
      <c r="E54" s="452"/>
      <c r="F54" s="453"/>
      <c r="G54" s="453"/>
      <c r="H54" s="453"/>
    </row>
  </sheetData>
  <sheetProtection algorithmName="SHA-512" hashValue="cn0XKsUb/bfEFsU937v7aYf2a62ZcAe2GvMP7SUp0a9GOD+dUKDBQKHCDPL0M2WwXfdS1y3Zex+gLxRUCgqTcg==" saltValue="f3k7BPUpYjP6LV0w+Z5NFw==" spinCount="100000" sheet="1" objects="1" scenarios="1"/>
  <mergeCells count="28">
    <mergeCell ref="A22:D22"/>
    <mergeCell ref="F9:F11"/>
    <mergeCell ref="D9:D11"/>
    <mergeCell ref="A54:C54"/>
    <mergeCell ref="E54:H54"/>
    <mergeCell ref="A13:D13"/>
    <mergeCell ref="A52:D52"/>
    <mergeCell ref="A50:D50"/>
    <mergeCell ref="A51:D51"/>
    <mergeCell ref="A42:D42"/>
    <mergeCell ref="A53:D53"/>
    <mergeCell ref="A32:D32"/>
    <mergeCell ref="E9:E11"/>
    <mergeCell ref="H9:H11"/>
    <mergeCell ref="D1:F1"/>
    <mergeCell ref="G1:H1"/>
    <mergeCell ref="G2:H2"/>
    <mergeCell ref="G9:G11"/>
    <mergeCell ref="F8:H8"/>
    <mergeCell ref="A8:E8"/>
    <mergeCell ref="A9:A11"/>
    <mergeCell ref="B9:B11"/>
    <mergeCell ref="C9:C11"/>
    <mergeCell ref="B3:H3"/>
    <mergeCell ref="B4:H4"/>
    <mergeCell ref="B6:D6"/>
    <mergeCell ref="E5:H6"/>
    <mergeCell ref="B5:D5"/>
  </mergeCells>
  <phoneticPr fontId="6" type="noConversion"/>
  <conditionalFormatting sqref="F50">
    <cfRule type="cellIs" priority="4" stopIfTrue="1" operator="lessThanOrEqual">
      <formula>$F$52*15%</formula>
    </cfRule>
    <cfRule type="cellIs" dxfId="1" priority="5" stopIfTrue="1" operator="greaterThan">
      <formula>$F$52*15%</formula>
    </cfRule>
  </conditionalFormatting>
  <conditionalFormatting sqref="F50">
    <cfRule type="cellIs" priority="2" stopIfTrue="1" operator="lessThanOrEqual">
      <formula>$F$52*15%</formula>
    </cfRule>
    <cfRule type="cellIs" dxfId="0" priority="3" stopIfTrue="1" operator="greaterThan">
      <formula>$F$52*15%</formula>
    </cfRule>
  </conditionalFormatting>
  <dataValidations xWindow="516" yWindow="165" count="1">
    <dataValidation type="decimal" operator="lessThanOrEqual" allowBlank="1" showErrorMessage="1" error="Summa peab olema väiksem kui 15% KÜSK toetusest" sqref="F50" xr:uid="{00000000-0002-0000-0500-000000000000}">
      <formula1>F52*15%</formula1>
    </dataValidation>
  </dataValidations>
  <pageMargins left="0.74803149606299213" right="0.15748031496062992" top="0.78740157480314965" bottom="0.78740157480314965" header="0.51181102362204722" footer="0.31496062992125984"/>
  <pageSetup paperSize="9" scale="86" orientation="portrait" r:id="rId1"/>
  <headerFooter alignWithMargins="0">
    <oddFooter>&amp;R&amp;A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>
    <tabColor rgb="FFFF0000"/>
  </sheetPr>
  <dimension ref="A1:C49"/>
  <sheetViews>
    <sheetView showGridLines="0" tabSelected="1" topLeftCell="A10" zoomScaleNormal="100" workbookViewId="0">
      <selection activeCell="A5" sqref="A5:XFD5"/>
    </sheetView>
  </sheetViews>
  <sheetFormatPr defaultColWidth="9.140625" defaultRowHeight="12.75" x14ac:dyDescent="0.2"/>
  <cols>
    <col min="1" max="1" width="6.140625" style="182" customWidth="1"/>
    <col min="2" max="2" width="82.85546875" style="177" customWidth="1"/>
    <col min="3" max="3" width="12.28515625" style="28" customWidth="1"/>
    <col min="4" max="16384" width="9.140625" style="28"/>
  </cols>
  <sheetData>
    <row r="1" spans="1:3" s="30" customFormat="1" ht="27" customHeight="1" x14ac:dyDescent="0.2">
      <c r="A1" s="176" t="s">
        <v>51</v>
      </c>
      <c r="B1" s="177"/>
      <c r="C1" s="178"/>
    </row>
    <row r="2" spans="1:3" s="30" customFormat="1" ht="28.5" customHeight="1" x14ac:dyDescent="0.2">
      <c r="A2" s="179" t="s">
        <v>28</v>
      </c>
      <c r="B2" s="207" t="s">
        <v>123</v>
      </c>
    </row>
    <row r="3" spans="1:3" s="30" customFormat="1" ht="15.75" customHeight="1" x14ac:dyDescent="0.2">
      <c r="A3" s="179"/>
      <c r="B3" s="180" t="s">
        <v>59</v>
      </c>
    </row>
    <row r="4" spans="1:3" s="30" customFormat="1" ht="18" customHeight="1" x14ac:dyDescent="0.2">
      <c r="A4" s="179"/>
      <c r="B4" s="181" t="s">
        <v>52</v>
      </c>
    </row>
    <row r="5" spans="1:3" s="30" customFormat="1" ht="25.5" x14ac:dyDescent="0.2">
      <c r="A5" s="179" t="s">
        <v>29</v>
      </c>
      <c r="B5" s="181" t="s">
        <v>124</v>
      </c>
    </row>
    <row r="6" spans="1:3" s="30" customFormat="1" ht="38.25" x14ac:dyDescent="0.2">
      <c r="A6" s="179"/>
      <c r="B6" s="207" t="s">
        <v>119</v>
      </c>
    </row>
    <row r="7" spans="1:3" s="30" customFormat="1" ht="39.75" customHeight="1" x14ac:dyDescent="0.2">
      <c r="A7" s="179"/>
      <c r="B7" s="207" t="s">
        <v>133</v>
      </c>
    </row>
    <row r="8" spans="1:3" s="30" customFormat="1" ht="57" customHeight="1" x14ac:dyDescent="0.2">
      <c r="A8" s="179" t="s">
        <v>122</v>
      </c>
      <c r="B8" s="207" t="s">
        <v>120</v>
      </c>
    </row>
    <row r="9" spans="1:3" s="30" customFormat="1" ht="38.25" x14ac:dyDescent="0.2">
      <c r="A9" s="179" t="s">
        <v>30</v>
      </c>
      <c r="B9" s="207" t="s">
        <v>121</v>
      </c>
    </row>
    <row r="10" spans="1:3" s="30" customFormat="1" ht="25.5" x14ac:dyDescent="0.2">
      <c r="A10" s="179" t="s">
        <v>31</v>
      </c>
      <c r="B10" s="181" t="s">
        <v>35</v>
      </c>
    </row>
    <row r="11" spans="1:3" s="30" customFormat="1" ht="33.75" customHeight="1" x14ac:dyDescent="0.2">
      <c r="A11" s="179" t="s">
        <v>36</v>
      </c>
      <c r="B11" s="181" t="s">
        <v>62</v>
      </c>
    </row>
    <row r="12" spans="1:3" s="30" customFormat="1" ht="38.25" x14ac:dyDescent="0.2">
      <c r="A12" s="179" t="s">
        <v>53</v>
      </c>
      <c r="B12" s="181" t="s">
        <v>125</v>
      </c>
    </row>
    <row r="13" spans="1:3" s="30" customFormat="1" ht="38.25" x14ac:dyDescent="0.2">
      <c r="A13" s="179" t="s">
        <v>63</v>
      </c>
      <c r="B13" s="181" t="s">
        <v>67</v>
      </c>
    </row>
    <row r="14" spans="1:3" s="30" customFormat="1" ht="30" customHeight="1" x14ac:dyDescent="0.2">
      <c r="A14" s="179" t="s">
        <v>60</v>
      </c>
      <c r="B14" s="207" t="s">
        <v>107</v>
      </c>
    </row>
    <row r="15" spans="1:3" s="30" customFormat="1" ht="54" customHeight="1" x14ac:dyDescent="0.2">
      <c r="A15" s="224" t="s">
        <v>64</v>
      </c>
      <c r="B15" s="181" t="s">
        <v>68</v>
      </c>
    </row>
    <row r="16" spans="1:3" s="30" customFormat="1" ht="24" customHeight="1" x14ac:dyDescent="0.2">
      <c r="A16" s="182"/>
      <c r="B16" s="181" t="s">
        <v>33</v>
      </c>
    </row>
    <row r="17" spans="1:2" s="30" customFormat="1" ht="43.5" customHeight="1" x14ac:dyDescent="0.2">
      <c r="A17" s="182"/>
      <c r="B17" s="183" t="s">
        <v>32</v>
      </c>
    </row>
    <row r="18" spans="1:2" s="30" customFormat="1" x14ac:dyDescent="0.2">
      <c r="A18" s="182"/>
      <c r="B18" s="184" t="s">
        <v>40</v>
      </c>
    </row>
    <row r="19" spans="1:2" s="30" customFormat="1" x14ac:dyDescent="0.2">
      <c r="A19" s="182"/>
      <c r="B19" s="181" t="s">
        <v>126</v>
      </c>
    </row>
    <row r="20" spans="1:2" s="30" customFormat="1" ht="17.25" customHeight="1" x14ac:dyDescent="0.2">
      <c r="A20" s="182"/>
      <c r="B20" s="185" t="s">
        <v>41</v>
      </c>
    </row>
    <row r="21" spans="1:2" s="30" customFormat="1" ht="17.25" customHeight="1" x14ac:dyDescent="0.2">
      <c r="A21" s="182"/>
      <c r="B21" s="181" t="s">
        <v>34</v>
      </c>
    </row>
    <row r="22" spans="1:2" s="30" customFormat="1" x14ac:dyDescent="0.2">
      <c r="A22" s="182"/>
      <c r="B22" s="186" t="s">
        <v>76</v>
      </c>
    </row>
    <row r="23" spans="1:2" s="30" customFormat="1" x14ac:dyDescent="0.2">
      <c r="A23" s="182"/>
      <c r="B23" s="186"/>
    </row>
    <row r="24" spans="1:2" s="30" customFormat="1" x14ac:dyDescent="0.2">
      <c r="A24" s="182"/>
      <c r="B24" s="186"/>
    </row>
    <row r="25" spans="1:2" s="30" customFormat="1" x14ac:dyDescent="0.2">
      <c r="A25" s="182"/>
      <c r="B25" s="186"/>
    </row>
    <row r="26" spans="1:2" s="30" customFormat="1" x14ac:dyDescent="0.2">
      <c r="A26" s="182"/>
      <c r="B26" s="186"/>
    </row>
    <row r="27" spans="1:2" s="30" customFormat="1" x14ac:dyDescent="0.2">
      <c r="A27" s="182"/>
      <c r="B27" s="186"/>
    </row>
    <row r="28" spans="1:2" s="30" customFormat="1" x14ac:dyDescent="0.2">
      <c r="A28" s="182"/>
      <c r="B28" s="186"/>
    </row>
    <row r="29" spans="1:2" s="30" customFormat="1" x14ac:dyDescent="0.2">
      <c r="A29" s="182"/>
      <c r="B29" s="186"/>
    </row>
    <row r="30" spans="1:2" s="30" customFormat="1" x14ac:dyDescent="0.2">
      <c r="A30" s="182"/>
      <c r="B30" s="186"/>
    </row>
    <row r="31" spans="1:2" s="30" customFormat="1" x14ac:dyDescent="0.2">
      <c r="A31" s="182"/>
      <c r="B31" s="186"/>
    </row>
    <row r="32" spans="1:2" s="30" customFormat="1" x14ac:dyDescent="0.2">
      <c r="A32" s="182"/>
      <c r="B32" s="186"/>
    </row>
    <row r="33" spans="1:2" s="30" customFormat="1" x14ac:dyDescent="0.2">
      <c r="A33" s="182"/>
      <c r="B33" s="186"/>
    </row>
    <row r="34" spans="1:2" s="30" customFormat="1" x14ac:dyDescent="0.2">
      <c r="A34" s="182"/>
      <c r="B34" s="186"/>
    </row>
    <row r="35" spans="1:2" s="30" customFormat="1" x14ac:dyDescent="0.2">
      <c r="A35" s="182"/>
      <c r="B35" s="186"/>
    </row>
    <row r="36" spans="1:2" s="30" customFormat="1" x14ac:dyDescent="0.2">
      <c r="A36" s="182"/>
      <c r="B36" s="186"/>
    </row>
    <row r="37" spans="1:2" s="30" customFormat="1" x14ac:dyDescent="0.2">
      <c r="A37" s="182"/>
      <c r="B37" s="186"/>
    </row>
    <row r="38" spans="1:2" s="30" customFormat="1" x14ac:dyDescent="0.2">
      <c r="A38" s="182"/>
      <c r="B38" s="186"/>
    </row>
    <row r="39" spans="1:2" s="30" customFormat="1" x14ac:dyDescent="0.2">
      <c r="A39" s="182"/>
      <c r="B39" s="186"/>
    </row>
    <row r="40" spans="1:2" s="30" customFormat="1" x14ac:dyDescent="0.2">
      <c r="A40" s="182"/>
      <c r="B40" s="186"/>
    </row>
    <row r="41" spans="1:2" s="30" customFormat="1" x14ac:dyDescent="0.2">
      <c r="A41" s="182"/>
      <c r="B41" s="186"/>
    </row>
    <row r="42" spans="1:2" s="30" customFormat="1" x14ac:dyDescent="0.2">
      <c r="A42" s="182"/>
      <c r="B42" s="186"/>
    </row>
    <row r="43" spans="1:2" s="30" customFormat="1" x14ac:dyDescent="0.2">
      <c r="A43" s="182"/>
      <c r="B43" s="186"/>
    </row>
    <row r="44" spans="1:2" s="30" customFormat="1" x14ac:dyDescent="0.2">
      <c r="A44" s="182"/>
      <c r="B44" s="186"/>
    </row>
    <row r="45" spans="1:2" s="30" customFormat="1" x14ac:dyDescent="0.2">
      <c r="A45" s="182"/>
      <c r="B45" s="186"/>
    </row>
    <row r="46" spans="1:2" s="30" customFormat="1" x14ac:dyDescent="0.2">
      <c r="A46" s="182"/>
      <c r="B46" s="186"/>
    </row>
    <row r="47" spans="1:2" s="30" customFormat="1" x14ac:dyDescent="0.2">
      <c r="A47" s="182"/>
      <c r="B47" s="177"/>
    </row>
    <row r="48" spans="1:2" s="30" customFormat="1" x14ac:dyDescent="0.2">
      <c r="A48" s="182"/>
      <c r="B48" s="177"/>
    </row>
    <row r="49" spans="1:2" s="30" customFormat="1" x14ac:dyDescent="0.2">
      <c r="A49" s="182"/>
      <c r="B49" s="177"/>
    </row>
  </sheetData>
  <sheetProtection password="CA1D" sheet="1" objects="1" scenarios="1"/>
  <hyperlinks>
    <hyperlink ref="B20" r:id="rId1" xr:uid="{00000000-0004-0000-0600-000000000000}"/>
  </hyperlinks>
  <pageMargins left="0.9055118110236221" right="0.51181102362204722" top="0.74803149606299213" bottom="0.74803149606299213" header="0.31496062992125984" footer="0.31496062992125984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1. Tööjõukulud</vt:lpstr>
      <vt:lpstr>2. Tegevused</vt:lpstr>
      <vt:lpstr>3. Muud projekti kulud</vt:lpstr>
      <vt:lpstr>4. Soetused</vt:lpstr>
      <vt:lpstr>KOOND</vt:lpstr>
      <vt:lpstr>Eelarve</vt:lpstr>
      <vt:lpstr>Juhised</vt:lpstr>
      <vt:lpstr>'1. Tööjõukulud'!Print_Area</vt:lpstr>
      <vt:lpstr>'2. Tegevused'!Print_Area</vt:lpstr>
      <vt:lpstr>'3. Muud projekti kulud'!Print_Area</vt:lpstr>
      <vt:lpstr>'4. Soetused'!Print_Area</vt:lpstr>
      <vt:lpstr>Eelarve!Print_Area</vt:lpstr>
      <vt:lpstr>KOOND!Print_Area</vt:lpstr>
    </vt:vector>
  </TitlesOfParts>
  <Company>ÜL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 Laius</dc:creator>
  <cp:lastModifiedBy>Henri Vaikre</cp:lastModifiedBy>
  <cp:lastPrinted>2018-08-24T14:30:19Z</cp:lastPrinted>
  <dcterms:created xsi:type="dcterms:W3CDTF">2008-04-13T08:03:52Z</dcterms:created>
  <dcterms:modified xsi:type="dcterms:W3CDTF">2018-09-11T08:26:58Z</dcterms:modified>
</cp:coreProperties>
</file>