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irle Domberg\Dropbox\DOKUMENTIDE ALUSED\Eelarve ja kuluaruande vormid al. aprill 2011\"/>
    </mc:Choice>
  </mc:AlternateContent>
  <workbookProtection workbookAlgorithmName="SHA-512" workbookHashValue="lum2/Zd9hL6QFJU72DstZOvGPq8KGTqXNNaoXBgViPYgI8bBWMm/kQsGa48ZK+J612jQZ+yW5GMrMhDVVvGP3g==" workbookSaltValue="dAMPOY4mPZ5MZCuy64hH0w==" workbookSpinCount="100000" lockStructure="1"/>
  <bookViews>
    <workbookView xWindow="0" yWindow="0" windowWidth="14376" windowHeight="9000" tabRatio="912" firstSheet="1" activeTab="8"/>
  </bookViews>
  <sheets>
    <sheet name="1. Tööjõukulud" sheetId="6" r:id="rId1"/>
    <sheet name="2. Tööd ja teenused" sheetId="7" r:id="rId2"/>
    <sheet name="3. Vahendid ja remont" sheetId="20" r:id="rId3"/>
    <sheet name="4. Üritused" sheetId="8" r:id="rId4"/>
    <sheet name="5. Info ja teavitus" sheetId="9" r:id="rId5"/>
    <sheet name="6. Muud kulud" sheetId="11" r:id="rId6"/>
    <sheet name="7. Üld- ja arenduskulud" sheetId="16" r:id="rId7"/>
    <sheet name="KOOND" sheetId="17" r:id="rId8"/>
    <sheet name="Eelarve" sheetId="1" r:id="rId9"/>
    <sheet name="Juhised" sheetId="18" r:id="rId10"/>
  </sheets>
  <definedNames>
    <definedName name="Prindiala" localSheetId="6">'7. Üld- ja arenduskulud'!$A$1:$F$31</definedName>
    <definedName name="Prindiala" localSheetId="8">Eelarve!$A$6:$J$71</definedName>
    <definedName name="Prindiala" localSheetId="7">KOOND!$A$1:$K$29</definedName>
    <definedName name="Prinditiitlid" localSheetId="0">'1. Tööjõukulud'!$6:$8</definedName>
    <definedName name="Prinditiitlid" localSheetId="1">'2. Tööd ja teenused'!$6:$8</definedName>
    <definedName name="Prinditiitlid" localSheetId="2">'3. Vahendid ja remont'!$6:$8</definedName>
    <definedName name="Prinditiitlid" localSheetId="3">'4. Üritused'!$6:$8</definedName>
    <definedName name="Prinditiitlid" localSheetId="4">'5. Info ja teavitus'!$6:$8</definedName>
    <definedName name="Prinditiitlid" localSheetId="5">'6. Muud kulud'!$6:$8</definedName>
    <definedName name="Prinditiitlid" localSheetId="6">'7. Üld- ja arenduskulud'!$6:$8</definedName>
    <definedName name="Prinditiitlid" localSheetId="8">Eelarve!$14:$17</definedName>
  </definedNames>
  <calcPr calcId="152511"/>
</workbook>
</file>

<file path=xl/calcChain.xml><?xml version="1.0" encoding="utf-8"?>
<calcChain xmlns="http://schemas.openxmlformats.org/spreadsheetml/2006/main">
  <c r="E57" i="1" l="1"/>
  <c r="F57" i="1"/>
  <c r="G57" i="1"/>
  <c r="H57" i="1"/>
  <c r="I57" i="1"/>
  <c r="E33" i="1"/>
  <c r="H33" i="1"/>
  <c r="G33" i="1"/>
  <c r="F33" i="1"/>
  <c r="F3" i="20" l="1"/>
  <c r="E3" i="20"/>
  <c r="J33" i="1"/>
  <c r="F51" i="1"/>
  <c r="F46" i="1"/>
  <c r="F39" i="1"/>
  <c r="F27" i="1"/>
  <c r="I33" i="1"/>
  <c r="D3" i="20"/>
  <c r="C3" i="20"/>
  <c r="B3" i="20"/>
  <c r="E55" i="1"/>
  <c r="D13" i="17"/>
  <c r="H13" i="17" s="1"/>
  <c r="E13" i="17"/>
  <c r="F13" i="17"/>
  <c r="G13" i="17"/>
  <c r="G12" i="17"/>
  <c r="A12" i="17"/>
  <c r="C4" i="16"/>
  <c r="F4" i="11"/>
  <c r="E4" i="11"/>
  <c r="D4" i="11"/>
  <c r="C4" i="11"/>
  <c r="F4" i="9"/>
  <c r="E4" i="9"/>
  <c r="D4" i="9"/>
  <c r="C4" i="9"/>
  <c r="F4" i="8"/>
  <c r="E4" i="8"/>
  <c r="D4" i="8"/>
  <c r="C4" i="8"/>
  <c r="F4" i="20"/>
  <c r="E4" i="20"/>
  <c r="D4" i="20"/>
  <c r="C4" i="20"/>
  <c r="C35" i="20"/>
  <c r="D35" i="20"/>
  <c r="E35" i="20"/>
  <c r="F35" i="20"/>
  <c r="C61" i="20"/>
  <c r="D61" i="20"/>
  <c r="E61" i="20"/>
  <c r="F61" i="20"/>
  <c r="A62" i="20"/>
  <c r="C48" i="20"/>
  <c r="D48" i="20"/>
  <c r="E48" i="20"/>
  <c r="F48" i="20"/>
  <c r="A49" i="20"/>
  <c r="A36" i="20"/>
  <c r="F22" i="20"/>
  <c r="E22" i="20"/>
  <c r="D22" i="20"/>
  <c r="C22" i="20"/>
  <c r="A23" i="20"/>
  <c r="C11" i="20"/>
  <c r="F9" i="20"/>
  <c r="E9" i="20"/>
  <c r="D9" i="20"/>
  <c r="C9" i="20"/>
  <c r="A10" i="20"/>
  <c r="F63" i="20"/>
  <c r="E63" i="20"/>
  <c r="D63" i="20"/>
  <c r="C63" i="20"/>
  <c r="F50" i="20"/>
  <c r="E50" i="20"/>
  <c r="D50" i="20"/>
  <c r="C50" i="20"/>
  <c r="F37" i="20"/>
  <c r="E37" i="20"/>
  <c r="D37" i="20"/>
  <c r="C37" i="20"/>
  <c r="F24" i="20"/>
  <c r="E24" i="20"/>
  <c r="D24" i="20"/>
  <c r="C24" i="20"/>
  <c r="F11" i="20"/>
  <c r="E11" i="20"/>
  <c r="D11" i="20"/>
  <c r="L7" i="20"/>
  <c r="K7" i="20"/>
  <c r="J2" i="20"/>
  <c r="D1" i="20"/>
  <c r="J38" i="1"/>
  <c r="E38" i="1"/>
  <c r="B61" i="20" s="1"/>
  <c r="M61" i="20" s="1"/>
  <c r="J37" i="1"/>
  <c r="E37" i="1"/>
  <c r="B48" i="20" s="1"/>
  <c r="M48" i="20" s="1"/>
  <c r="J36" i="1"/>
  <c r="E36" i="1"/>
  <c r="B35" i="20" s="1"/>
  <c r="J35" i="1"/>
  <c r="E35" i="1"/>
  <c r="B22" i="20" s="1"/>
  <c r="J34" i="1"/>
  <c r="E34" i="1"/>
  <c r="B9" i="20" s="1"/>
  <c r="M35" i="20" l="1"/>
  <c r="M22" i="20"/>
  <c r="M9" i="20"/>
  <c r="F4" i="7"/>
  <c r="E4" i="7"/>
  <c r="D4" i="7"/>
  <c r="C4" i="7"/>
  <c r="E11" i="6"/>
  <c r="F11" i="6"/>
  <c r="F25" i="1"/>
  <c r="C9" i="16" l="1"/>
  <c r="A20" i="17"/>
  <c r="D2" i="16"/>
  <c r="C3" i="16"/>
  <c r="D20" i="17" s="1"/>
  <c r="C11" i="16"/>
  <c r="C11" i="6"/>
  <c r="C3" i="7"/>
  <c r="C74" i="6"/>
  <c r="G25" i="1"/>
  <c r="J25" i="1" s="1"/>
  <c r="A75" i="8"/>
  <c r="C74" i="8"/>
  <c r="D74" i="8"/>
  <c r="E74" i="8"/>
  <c r="J4" i="6"/>
  <c r="M2" i="6"/>
  <c r="I27" i="17"/>
  <c r="A26" i="17"/>
  <c r="B2" i="17"/>
  <c r="A16" i="17"/>
  <c r="J55" i="1"/>
  <c r="B9" i="16"/>
  <c r="E9" i="16" s="1"/>
  <c r="J54" i="1"/>
  <c r="E54" i="1"/>
  <c r="B35" i="11" s="1"/>
  <c r="J53" i="1"/>
  <c r="E53" i="1"/>
  <c r="B22" i="11" s="1"/>
  <c r="J52" i="1"/>
  <c r="E52" i="1"/>
  <c r="B9" i="11" s="1"/>
  <c r="I51" i="1"/>
  <c r="F3" i="11" s="1"/>
  <c r="F5" i="11" s="1"/>
  <c r="H51" i="1"/>
  <c r="E3" i="11" s="1"/>
  <c r="F18" i="17" s="1"/>
  <c r="G51" i="1"/>
  <c r="D3" i="11" s="1"/>
  <c r="J50" i="1"/>
  <c r="E50" i="1"/>
  <c r="J49" i="1"/>
  <c r="E49" i="1"/>
  <c r="B35" i="9" s="1"/>
  <c r="J48" i="1"/>
  <c r="E48" i="1"/>
  <c r="J47" i="1"/>
  <c r="E47" i="1"/>
  <c r="I46" i="1"/>
  <c r="F3" i="9" s="1"/>
  <c r="H46" i="1"/>
  <c r="E3" i="9" s="1"/>
  <c r="G46" i="1"/>
  <c r="D3" i="9" s="1"/>
  <c r="C3" i="9"/>
  <c r="C5" i="9" s="1"/>
  <c r="J45" i="1"/>
  <c r="K45" i="1" s="1"/>
  <c r="E45" i="1"/>
  <c r="B74" i="8" s="1"/>
  <c r="J44" i="1"/>
  <c r="E44" i="1"/>
  <c r="B61" i="8" s="1"/>
  <c r="J43" i="1"/>
  <c r="E43" i="1"/>
  <c r="J42" i="1"/>
  <c r="E42" i="1"/>
  <c r="J41" i="1"/>
  <c r="E41" i="1"/>
  <c r="B22" i="8" s="1"/>
  <c r="J40" i="1"/>
  <c r="E40" i="1"/>
  <c r="B9" i="8" s="1"/>
  <c r="I39" i="1"/>
  <c r="F5" i="20" s="1"/>
  <c r="H39" i="1"/>
  <c r="G39" i="1"/>
  <c r="J32" i="1"/>
  <c r="E32" i="1"/>
  <c r="B61" i="7" s="1"/>
  <c r="J31" i="1"/>
  <c r="E31" i="1"/>
  <c r="B48" i="7" s="1"/>
  <c r="J30" i="1"/>
  <c r="E30" i="1"/>
  <c r="J29" i="1"/>
  <c r="E29" i="1"/>
  <c r="B22" i="7" s="1"/>
  <c r="J28" i="1"/>
  <c r="E28" i="1"/>
  <c r="I27" i="1"/>
  <c r="F3" i="7" s="1"/>
  <c r="F5" i="7" s="1"/>
  <c r="H27" i="1"/>
  <c r="G27" i="1"/>
  <c r="D3" i="7" s="1"/>
  <c r="G26" i="1"/>
  <c r="D92" i="6" s="1"/>
  <c r="F26" i="1"/>
  <c r="C92" i="6" s="1"/>
  <c r="J24" i="1"/>
  <c r="E24" i="1"/>
  <c r="B63" i="6" s="1"/>
  <c r="J23" i="1"/>
  <c r="E23" i="1"/>
  <c r="B52" i="6" s="1"/>
  <c r="J22" i="1"/>
  <c r="E22" i="1"/>
  <c r="B39" i="6" s="1"/>
  <c r="J21" i="1"/>
  <c r="E21" i="1"/>
  <c r="J20" i="1"/>
  <c r="E20" i="1"/>
  <c r="B9" i="6" s="1"/>
  <c r="I19" i="1"/>
  <c r="F3" i="6" s="1"/>
  <c r="H19" i="1"/>
  <c r="E3" i="6" s="1"/>
  <c r="L7" i="11"/>
  <c r="K7" i="11"/>
  <c r="L7" i="9"/>
  <c r="K7" i="9"/>
  <c r="L7" i="8"/>
  <c r="K7" i="8"/>
  <c r="L7" i="7"/>
  <c r="K7" i="7"/>
  <c r="E92" i="6"/>
  <c r="F92" i="6"/>
  <c r="A93" i="6"/>
  <c r="E74" i="6"/>
  <c r="F74" i="6"/>
  <c r="A75" i="6"/>
  <c r="F94" i="6"/>
  <c r="E94" i="6"/>
  <c r="D94" i="6"/>
  <c r="C94" i="6"/>
  <c r="D1" i="11"/>
  <c r="D1" i="9"/>
  <c r="D1" i="8"/>
  <c r="D1" i="7"/>
  <c r="B1" i="6"/>
  <c r="J2" i="11"/>
  <c r="J2" i="9"/>
  <c r="J2" i="8"/>
  <c r="J2" i="7"/>
  <c r="D1" i="17"/>
  <c r="I3" i="17"/>
  <c r="G3" i="17"/>
  <c r="B3" i="17"/>
  <c r="A18" i="17"/>
  <c r="A14" i="17"/>
  <c r="A10" i="17"/>
  <c r="A8" i="17"/>
  <c r="C35" i="11"/>
  <c r="D35" i="11"/>
  <c r="E35" i="11"/>
  <c r="F35" i="11"/>
  <c r="A36" i="11"/>
  <c r="C22" i="11"/>
  <c r="D22" i="11"/>
  <c r="E22" i="11"/>
  <c r="F22" i="11"/>
  <c r="A23" i="11"/>
  <c r="C9" i="11"/>
  <c r="D9" i="11"/>
  <c r="E9" i="11"/>
  <c r="F9" i="11"/>
  <c r="A10" i="11"/>
  <c r="F37" i="11"/>
  <c r="E37" i="11"/>
  <c r="D37" i="11"/>
  <c r="C37" i="11"/>
  <c r="F24" i="11"/>
  <c r="E24" i="11"/>
  <c r="D24" i="11"/>
  <c r="C24" i="11"/>
  <c r="F11" i="11"/>
  <c r="E11" i="11"/>
  <c r="F19" i="17" s="1"/>
  <c r="D11" i="11"/>
  <c r="E19" i="17" s="1"/>
  <c r="C11" i="11"/>
  <c r="C48" i="9"/>
  <c r="D48" i="9"/>
  <c r="E48" i="9"/>
  <c r="F48" i="9"/>
  <c r="A49" i="9"/>
  <c r="C35" i="9"/>
  <c r="D35" i="9"/>
  <c r="E35" i="9"/>
  <c r="F35" i="9"/>
  <c r="A36" i="9"/>
  <c r="C22" i="9"/>
  <c r="D22" i="9"/>
  <c r="E22" i="9"/>
  <c r="F22" i="9"/>
  <c r="A23" i="9"/>
  <c r="C9" i="9"/>
  <c r="D9" i="9"/>
  <c r="E9" i="9"/>
  <c r="F9" i="9"/>
  <c r="A10" i="9"/>
  <c r="F50" i="9"/>
  <c r="E50" i="9"/>
  <c r="D50" i="9"/>
  <c r="C50" i="9"/>
  <c r="F37" i="9"/>
  <c r="E37" i="9"/>
  <c r="D37" i="9"/>
  <c r="C37" i="9"/>
  <c r="F24" i="9"/>
  <c r="E24" i="9"/>
  <c r="D24" i="9"/>
  <c r="C24" i="9"/>
  <c r="F11" i="9"/>
  <c r="G17" i="17" s="1"/>
  <c r="E11" i="9"/>
  <c r="F17" i="17" s="1"/>
  <c r="D11" i="9"/>
  <c r="E17" i="17" s="1"/>
  <c r="C11" i="9"/>
  <c r="D17" i="17" s="1"/>
  <c r="F74" i="8"/>
  <c r="C61" i="8"/>
  <c r="D61" i="8"/>
  <c r="E61" i="8"/>
  <c r="F61" i="8"/>
  <c r="A62" i="8"/>
  <c r="C48" i="8"/>
  <c r="D48" i="8"/>
  <c r="E48" i="8"/>
  <c r="F48" i="8"/>
  <c r="A49" i="8"/>
  <c r="C35" i="8"/>
  <c r="D35" i="8"/>
  <c r="E35" i="8"/>
  <c r="F35" i="8"/>
  <c r="A36" i="8"/>
  <c r="C22" i="8"/>
  <c r="D22" i="8"/>
  <c r="E22" i="8"/>
  <c r="F22" i="8"/>
  <c r="A23" i="8"/>
  <c r="C9" i="8"/>
  <c r="D9" i="8"/>
  <c r="E9" i="8"/>
  <c r="F9" i="8"/>
  <c r="A10" i="8"/>
  <c r="F76" i="8"/>
  <c r="M74" i="8" s="1"/>
  <c r="E76" i="8"/>
  <c r="D76" i="8"/>
  <c r="C76" i="8"/>
  <c r="F63" i="8"/>
  <c r="E63" i="8"/>
  <c r="D63" i="8"/>
  <c r="C63" i="8"/>
  <c r="F50" i="8"/>
  <c r="E50" i="8"/>
  <c r="D50" i="8"/>
  <c r="C50" i="8"/>
  <c r="F37" i="8"/>
  <c r="E37" i="8"/>
  <c r="D37" i="8"/>
  <c r="C37" i="8"/>
  <c r="F24" i="8"/>
  <c r="E24" i="8"/>
  <c r="D24" i="8"/>
  <c r="C24" i="8"/>
  <c r="F11" i="8"/>
  <c r="E11" i="8"/>
  <c r="F15" i="17" s="1"/>
  <c r="D11" i="8"/>
  <c r="E15" i="17" s="1"/>
  <c r="C11" i="8"/>
  <c r="C61" i="7"/>
  <c r="D61" i="7"/>
  <c r="E61" i="7"/>
  <c r="F61" i="7"/>
  <c r="A62" i="7"/>
  <c r="C48" i="7"/>
  <c r="D48" i="7"/>
  <c r="E48" i="7"/>
  <c r="F48" i="7"/>
  <c r="A49" i="7"/>
  <c r="C35" i="7"/>
  <c r="D35" i="7"/>
  <c r="E35" i="7"/>
  <c r="F35" i="7"/>
  <c r="A36" i="7"/>
  <c r="C22" i="7"/>
  <c r="D22" i="7"/>
  <c r="E22" i="7"/>
  <c r="F22" i="7"/>
  <c r="A23" i="7"/>
  <c r="C9" i="7"/>
  <c r="D9" i="7"/>
  <c r="E9" i="7"/>
  <c r="F9" i="7"/>
  <c r="A10" i="7"/>
  <c r="F63" i="7"/>
  <c r="E63" i="7"/>
  <c r="D63" i="7"/>
  <c r="C63" i="7"/>
  <c r="F50" i="7"/>
  <c r="E50" i="7"/>
  <c r="D50" i="7"/>
  <c r="C50" i="7"/>
  <c r="F37" i="7"/>
  <c r="E37" i="7"/>
  <c r="D37" i="7"/>
  <c r="C37" i="7"/>
  <c r="F24" i="7"/>
  <c r="E24" i="7"/>
  <c r="D24" i="7"/>
  <c r="C24" i="7"/>
  <c r="F11" i="7"/>
  <c r="G11" i="17" s="1"/>
  <c r="E11" i="7"/>
  <c r="D11" i="7"/>
  <c r="E11" i="17" s="1"/>
  <c r="C11" i="7"/>
  <c r="F76" i="6"/>
  <c r="E76" i="6"/>
  <c r="D76" i="6"/>
  <c r="C76" i="6"/>
  <c r="C63" i="6"/>
  <c r="D63" i="6"/>
  <c r="E63" i="6"/>
  <c r="F63" i="6"/>
  <c r="A64" i="6"/>
  <c r="F65" i="6"/>
  <c r="E65" i="6"/>
  <c r="D65" i="6"/>
  <c r="C65" i="6"/>
  <c r="C52" i="6"/>
  <c r="D52" i="6"/>
  <c r="E52" i="6"/>
  <c r="F52" i="6"/>
  <c r="A53" i="6"/>
  <c r="C39" i="6"/>
  <c r="D39" i="6"/>
  <c r="E39" i="6"/>
  <c r="F39" i="6"/>
  <c r="A40" i="6"/>
  <c r="C24" i="6"/>
  <c r="D24" i="6"/>
  <c r="E24" i="6"/>
  <c r="F24" i="6"/>
  <c r="A25" i="6"/>
  <c r="C41" i="6"/>
  <c r="D41" i="6"/>
  <c r="E41" i="6"/>
  <c r="F41" i="6"/>
  <c r="C54" i="6"/>
  <c r="D54" i="6"/>
  <c r="E54" i="6"/>
  <c r="F54" i="6"/>
  <c r="C26" i="6"/>
  <c r="D26" i="6"/>
  <c r="E26" i="6"/>
  <c r="F26" i="6"/>
  <c r="D11" i="6"/>
  <c r="D9" i="6"/>
  <c r="E9" i="6"/>
  <c r="F9" i="6"/>
  <c r="C9" i="6"/>
  <c r="A10" i="6"/>
  <c r="D21" i="17"/>
  <c r="H21" i="17" s="1"/>
  <c r="K41" i="1" l="1"/>
  <c r="B9" i="7"/>
  <c r="E27" i="1"/>
  <c r="F19" i="1"/>
  <c r="K47" i="1"/>
  <c r="C5" i="20"/>
  <c r="D12" i="17"/>
  <c r="D5" i="20"/>
  <c r="E12" i="17"/>
  <c r="E5" i="20"/>
  <c r="F12" i="17"/>
  <c r="E3" i="7"/>
  <c r="F10" i="17" s="1"/>
  <c r="M9" i="11"/>
  <c r="M35" i="11"/>
  <c r="G19" i="17"/>
  <c r="D4" i="16"/>
  <c r="J4" i="20"/>
  <c r="E2" i="16"/>
  <c r="M2" i="20"/>
  <c r="M9" i="8"/>
  <c r="K42" i="1"/>
  <c r="B9" i="9"/>
  <c r="M9" i="9" s="1"/>
  <c r="J26" i="1"/>
  <c r="J19" i="1" s="1"/>
  <c r="E3" i="8"/>
  <c r="F14" i="17" s="1"/>
  <c r="B3" i="16"/>
  <c r="C20" i="17" s="1"/>
  <c r="J20" i="17" s="1"/>
  <c r="C3" i="8"/>
  <c r="D14" i="17" s="1"/>
  <c r="D3" i="8"/>
  <c r="D5" i="8" s="1"/>
  <c r="F3" i="8"/>
  <c r="G14" i="17" s="1"/>
  <c r="M2" i="11"/>
  <c r="M2" i="9"/>
  <c r="M2" i="7"/>
  <c r="C5" i="16"/>
  <c r="K55" i="1"/>
  <c r="C5" i="8"/>
  <c r="M22" i="11"/>
  <c r="J46" i="1"/>
  <c r="K53" i="1"/>
  <c r="K49" i="1"/>
  <c r="K54" i="1"/>
  <c r="D16" i="17"/>
  <c r="D11" i="17"/>
  <c r="M22" i="7"/>
  <c r="F11" i="17"/>
  <c r="M61" i="7"/>
  <c r="F8" i="17"/>
  <c r="E5" i="6"/>
  <c r="B35" i="8"/>
  <c r="M35" i="8" s="1"/>
  <c r="G18" i="17"/>
  <c r="E26" i="1"/>
  <c r="B92" i="6" s="1"/>
  <c r="M92" i="6" s="1"/>
  <c r="K40" i="1"/>
  <c r="E46" i="1"/>
  <c r="B3" i="9" s="1"/>
  <c r="C16" i="17" s="1"/>
  <c r="K32" i="1"/>
  <c r="K29" i="1"/>
  <c r="K31" i="1"/>
  <c r="J4" i="8"/>
  <c r="D4" i="6"/>
  <c r="E9" i="17" s="1"/>
  <c r="E23" i="17" s="1"/>
  <c r="F4" i="6"/>
  <c r="G9" i="17" s="1"/>
  <c r="E4" i="6"/>
  <c r="F9" i="17" s="1"/>
  <c r="F23" i="17" s="1"/>
  <c r="C4" i="6"/>
  <c r="D9" i="17" s="1"/>
  <c r="M39" i="6"/>
  <c r="M9" i="6"/>
  <c r="M2" i="8"/>
  <c r="M63" i="6"/>
  <c r="J4" i="7"/>
  <c r="J4" i="11"/>
  <c r="J4" i="9"/>
  <c r="K24" i="1"/>
  <c r="E16" i="17"/>
  <c r="D5" i="9"/>
  <c r="J39" i="1"/>
  <c r="J51" i="1"/>
  <c r="K48" i="1"/>
  <c r="K52" i="1"/>
  <c r="B22" i="9"/>
  <c r="M22" i="9" s="1"/>
  <c r="K23" i="1"/>
  <c r="G10" i="17"/>
  <c r="K28" i="1"/>
  <c r="K44" i="1"/>
  <c r="J27" i="1"/>
  <c r="E25" i="1"/>
  <c r="B74" i="6" s="1"/>
  <c r="M74" i="6" s="1"/>
  <c r="B24" i="6"/>
  <c r="M24" i="6" s="1"/>
  <c r="K20" i="1"/>
  <c r="K22" i="1"/>
  <c r="D15" i="17"/>
  <c r="E10" i="17"/>
  <c r="D5" i="7"/>
  <c r="M22" i="8"/>
  <c r="B48" i="8"/>
  <c r="M48" i="8" s="1"/>
  <c r="K43" i="1"/>
  <c r="F5" i="9"/>
  <c r="G16" i="17"/>
  <c r="B48" i="9"/>
  <c r="M48" i="9" s="1"/>
  <c r="K50" i="1"/>
  <c r="E5" i="11"/>
  <c r="F5" i="6"/>
  <c r="G8" i="17"/>
  <c r="G22" i="17" s="1"/>
  <c r="M52" i="6"/>
  <c r="E5" i="7"/>
  <c r="M48" i="7"/>
  <c r="M35" i="9"/>
  <c r="C3" i="11"/>
  <c r="K30" i="1"/>
  <c r="B35" i="7"/>
  <c r="M35" i="7" s="1"/>
  <c r="M61" i="8"/>
  <c r="M9" i="7"/>
  <c r="G15" i="17"/>
  <c r="H17" i="17"/>
  <c r="D19" i="17"/>
  <c r="H19" i="17" s="1"/>
  <c r="E39" i="1"/>
  <c r="E5" i="9"/>
  <c r="F16" i="17"/>
  <c r="E18" i="17"/>
  <c r="D5" i="11"/>
  <c r="E51" i="1"/>
  <c r="D10" i="17"/>
  <c r="C5" i="7"/>
  <c r="D74" i="6"/>
  <c r="K21" i="1"/>
  <c r="G19" i="1"/>
  <c r="J57" i="1" l="1"/>
  <c r="C3" i="6"/>
  <c r="C5" i="6" s="1"/>
  <c r="F70" i="1"/>
  <c r="D23" i="17"/>
  <c r="G23" i="17"/>
  <c r="F22" i="17"/>
  <c r="F24" i="17" s="1"/>
  <c r="B5" i="16"/>
  <c r="C12" i="17"/>
  <c r="D8" i="17"/>
  <c r="I20" i="17"/>
  <c r="F5" i="8"/>
  <c r="E14" i="17"/>
  <c r="K46" i="1"/>
  <c r="E5" i="8"/>
  <c r="B5" i="9"/>
  <c r="M4" i="9"/>
  <c r="K26" i="1"/>
  <c r="I16" i="17"/>
  <c r="E19" i="1"/>
  <c r="H11" i="17"/>
  <c r="K25" i="1"/>
  <c r="H9" i="17"/>
  <c r="B3" i="8"/>
  <c r="C14" i="17" s="1"/>
  <c r="K39" i="1"/>
  <c r="J16" i="17"/>
  <c r="K51" i="1"/>
  <c r="B3" i="11"/>
  <c r="C18" i="17" s="1"/>
  <c r="B3" i="7"/>
  <c r="C10" i="17" s="1"/>
  <c r="K27" i="1"/>
  <c r="G24" i="17"/>
  <c r="D3" i="6"/>
  <c r="D18" i="17"/>
  <c r="C5" i="11"/>
  <c r="H15" i="17"/>
  <c r="E70" i="1" l="1"/>
  <c r="D22" i="17"/>
  <c r="D24" i="17" s="1"/>
  <c r="F56" i="1"/>
  <c r="E67" i="1" s="1"/>
  <c r="I12" i="17"/>
  <c r="J12" i="17"/>
  <c r="K19" i="1"/>
  <c r="G61" i="1"/>
  <c r="H23" i="17"/>
  <c r="D25" i="17" s="1"/>
  <c r="B5" i="20"/>
  <c r="M4" i="20"/>
  <c r="B3" i="6"/>
  <c r="B5" i="6" s="1"/>
  <c r="E8" i="17"/>
  <c r="D5" i="6"/>
  <c r="M4" i="7"/>
  <c r="B5" i="7"/>
  <c r="M4" i="8"/>
  <c r="J14" i="17"/>
  <c r="B5" i="8"/>
  <c r="G59" i="1"/>
  <c r="G60" i="1" s="1"/>
  <c r="M4" i="11"/>
  <c r="B5" i="11"/>
  <c r="F67" i="1"/>
  <c r="F61" i="1" l="1"/>
  <c r="E66" i="1" s="1"/>
  <c r="F65" i="1"/>
  <c r="H61" i="1"/>
  <c r="F58" i="1"/>
  <c r="E22" i="17"/>
  <c r="E24" i="17" s="1"/>
  <c r="I61" i="1"/>
  <c r="M4" i="6"/>
  <c r="H62" i="1"/>
  <c r="C8" i="17"/>
  <c r="K57" i="1"/>
  <c r="E65" i="1"/>
  <c r="J61" i="1"/>
  <c r="I14" i="17"/>
  <c r="J18" i="17"/>
  <c r="I18" i="17"/>
  <c r="H60" i="1"/>
  <c r="I60" i="1"/>
  <c r="E69" i="1"/>
  <c r="F68" i="1"/>
  <c r="E68" i="1"/>
  <c r="J10" i="17"/>
  <c r="I10" i="17"/>
  <c r="E25" i="17"/>
  <c r="F25" i="17"/>
  <c r="G25" i="17"/>
  <c r="F66" i="1" l="1"/>
  <c r="J8" i="17"/>
  <c r="C22" i="17"/>
  <c r="J23" i="17" s="1"/>
  <c r="I8" i="17"/>
  <c r="I23" i="17" l="1"/>
</calcChain>
</file>

<file path=xl/comments1.xml><?xml version="1.0" encoding="utf-8"?>
<comments xmlns="http://schemas.openxmlformats.org/spreadsheetml/2006/main">
  <authors>
    <author>Sirle</author>
  </authors>
  <commentList>
    <comment ref="M2" authorId="0" shapeId="0">
      <text>
        <r>
          <rPr>
            <sz val="9"/>
            <color indexed="81"/>
            <rFont val="Tahoma"/>
            <family val="2"/>
            <charset val="186"/>
          </rPr>
          <t xml:space="preserve">Sisesta andmed eelarve töölehel!
</t>
        </r>
      </text>
    </comment>
    <comment ref="J4" authorId="0" shapeId="0">
      <text>
        <r>
          <rPr>
            <sz val="9"/>
            <color indexed="81"/>
            <rFont val="Tahoma"/>
            <family val="2"/>
            <charset val="186"/>
          </rPr>
          <t xml:space="preserve">Sisesta andmed eelarve töölehel!
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  <author>Sirle</author>
  </authors>
  <commentList>
    <comment ref="I8" authorId="0" shapeId="0">
      <text>
        <r>
          <rPr>
            <b/>
            <sz val="8"/>
            <color indexed="81"/>
            <rFont val="Tahoma"/>
            <family val="2"/>
          </rPr>
          <t xml:space="preserve">
Kui kulud ületavad 110% antud kululiigi eelarve summast, siis värvub lahter punaseks
Kui kulud on alla 90% antud kululiigi eelarve summast, siis värvub lahter siniseks
</t>
        </r>
      </text>
    </comment>
    <comment ref="A26" authorId="1" shapeId="0">
      <text>
        <r>
          <rPr>
            <sz val="9"/>
            <color indexed="81"/>
            <rFont val="Tahoma"/>
            <family val="2"/>
            <charset val="186"/>
          </rPr>
          <t>sisesta andmed eelarve töölehel!</t>
        </r>
      </text>
    </comment>
  </commentList>
</comments>
</file>

<file path=xl/comments3.xml><?xml version="1.0" encoding="utf-8"?>
<comments xmlns="http://schemas.openxmlformats.org/spreadsheetml/2006/main">
  <authors>
    <author>Siiri</author>
    <author xml:space="preserve"> 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>KÜSK toetus võib olla kuni 90% projekti eelarvest</t>
        </r>
      </text>
    </comment>
    <comment ref="G15" authorId="0" shapeId="0">
      <text>
        <r>
          <rPr>
            <sz val="9"/>
            <color indexed="81"/>
            <rFont val="Tahoma"/>
            <family val="2"/>
            <charset val="186"/>
          </rPr>
          <t>Omafinantseering peab olema vähemalt 10% projekti eelarvest</t>
        </r>
      </text>
    </comment>
    <comment ref="G16" authorId="0" shapeId="0">
      <text>
        <r>
          <rPr>
            <sz val="9"/>
            <color indexed="81"/>
            <rFont val="Tahoma"/>
            <family val="2"/>
            <charset val="186"/>
          </rPr>
          <t>Omafinantseeringu rahaline osa peab olema vähemalt 5% projekti eelarvest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Siin kajastage nende töötajate tasud, kes saavad </t>
        </r>
        <r>
          <rPr>
            <u/>
            <sz val="9"/>
            <color indexed="12"/>
            <rFont val="Tahoma"/>
            <family val="2"/>
            <charset val="186"/>
          </rPr>
          <t>tasu palgana</t>
        </r>
        <r>
          <rPr>
            <sz val="9"/>
            <color indexed="81"/>
            <rFont val="Tahoma"/>
            <family val="2"/>
            <charset val="186"/>
          </rPr>
          <t xml:space="preserve">.
Sisestatakse brutosummad; maksukulud arvestab valem.
 Kui tasu makstakse FIE või firma arve alusel, siis kajastage sellised väljamaksed p.2 all "Tellitud tööd ja teenused".
</t>
        </r>
        <r>
          <rPr>
            <sz val="9"/>
            <color indexed="10"/>
            <rFont val="Tahoma"/>
            <family val="2"/>
            <charset val="186"/>
          </rPr>
          <t>Vabatahtlik töö</t>
        </r>
        <r>
          <rPr>
            <sz val="9"/>
            <color indexed="81"/>
            <rFont val="Tahoma"/>
            <family val="2"/>
            <charset val="186"/>
          </rPr>
          <t xml:space="preserve"> kajastage p.2 all (kuna vabatahtliku töö pealt ei tule maksta sotsiaal- ega töötuskindlustusmaksu) või ürituse/tegevuse juures, millega vabatahtlik töö on seotud.</t>
        </r>
      </text>
    </comment>
    <comment ref="A27" authorId="0" shapeId="0">
      <text>
        <r>
          <rPr>
            <sz val="9"/>
            <color indexed="81"/>
            <rFont val="Tahoma"/>
            <family val="2"/>
            <charset val="186"/>
          </rPr>
          <t xml:space="preserve">Siin kajastage sellised töö- ja teenustasud, mida makstakse FIE või firma </t>
        </r>
        <r>
          <rPr>
            <u/>
            <sz val="9"/>
            <color indexed="81"/>
            <rFont val="Tahoma"/>
            <family val="2"/>
            <charset val="186"/>
          </rPr>
          <t>arvete alusel</t>
        </r>
        <r>
          <rPr>
            <sz val="9"/>
            <color indexed="81"/>
            <rFont val="Tahoma"/>
            <family val="2"/>
            <charset val="186"/>
          </rPr>
          <t>, st siin ei lisandu tasule töötusk.- ega sotsiaalmaksu.
Näiteks - kui raamatupidaja saab tasu palgana, kajastage see p.1 all. Kui raamatupidamist ostetakse sisse teenusena, siis kajastage see siin, p.2 all.</t>
        </r>
      </text>
    </comment>
    <comment ref="A46" authorId="1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projektiga seotud trükiste väljaandmiskulud, teavitustegevusekulud (s.h.veebileht)</t>
        </r>
      </text>
    </comment>
  </commentList>
</comments>
</file>

<file path=xl/sharedStrings.xml><?xml version="1.0" encoding="utf-8"?>
<sst xmlns="http://schemas.openxmlformats.org/spreadsheetml/2006/main" count="295" uniqueCount="150">
  <si>
    <t>EELARVE</t>
  </si>
  <si>
    <t>Ühik</t>
  </si>
  <si>
    <t>Ühiku hind</t>
  </si>
  <si>
    <t>Kokku</t>
  </si>
  <si>
    <t>KÜSK toetus</t>
  </si>
  <si>
    <t>Projekt:</t>
  </si>
  <si>
    <t>Rahaline</t>
  </si>
  <si>
    <t>Kas projekti eelarve ja finantseerimisallikad on tasakaalus?</t>
  </si>
  <si>
    <t>Kas KÜSK toetus on kuni 90% projekti eelarvest?</t>
  </si>
  <si>
    <t>x</t>
  </si>
  <si>
    <t>Projekti eelarve ja finantseerimisallikate kontroll:</t>
  </si>
  <si>
    <t>Projekti eelarve</t>
  </si>
  <si>
    <t>Tegelikud kulud</t>
  </si>
  <si>
    <t>Summa</t>
  </si>
  <si>
    <t>Kuupäev</t>
  </si>
  <si>
    <t>Kellele makstud</t>
  </si>
  <si>
    <t>Tehingu majanduslik sisu</t>
  </si>
  <si>
    <t>Vaba-tahtlik töö</t>
  </si>
  <si>
    <t>Eelarve kasutamata jääk/ ülekulu</t>
  </si>
  <si>
    <t>eelarve</t>
  </si>
  <si>
    <t>täitmine</t>
  </si>
  <si>
    <t>Algdokumendi nimetus ja number</t>
  </si>
  <si>
    <t>Eelarve kasutamata jääk:</t>
  </si>
  <si>
    <t>2. Tellitud tööd ja teenused</t>
  </si>
  <si>
    <t>1. Tööjõukulud</t>
  </si>
  <si>
    <t>Aruande esitamise kuupäev:</t>
  </si>
  <si>
    <t>Eelarve</t>
  </si>
  <si>
    <t>Vabatahtlik töö</t>
  </si>
  <si>
    <t>Eelarve jääk/ ülekulu</t>
  </si>
  <si>
    <t>Täitmine</t>
  </si>
  <si>
    <t>Lõpp:</t>
  </si>
  <si>
    <t>Tegelikud kulud vastavalt finantseerimisallikale</t>
  </si>
  <si>
    <t xml:space="preserve">1.1. </t>
  </si>
  <si>
    <t xml:space="preserve">1.3. </t>
  </si>
  <si>
    <t>2.2.</t>
  </si>
  <si>
    <t>3.1.</t>
  </si>
  <si>
    <t>3.2.</t>
  </si>
  <si>
    <t>4.1.</t>
  </si>
  <si>
    <t>4.2.</t>
  </si>
  <si>
    <t>5.1.</t>
  </si>
  <si>
    <t>1.</t>
  </si>
  <si>
    <t>2.</t>
  </si>
  <si>
    <t>3.</t>
  </si>
  <si>
    <t>4.</t>
  </si>
  <si>
    <t>5.</t>
  </si>
  <si>
    <t>Edu aruande koostamisel!</t>
  </si>
  <si>
    <t>Kõik küsimused ja ettepanekud kuluaruande vormistamise, tabelite kasutamise, täiendava vormindamise jms kohta on teretulnud!</t>
  </si>
  <si>
    <t>KÜSK pearaamatupidaja</t>
  </si>
  <si>
    <t>tel.6 556 449</t>
  </si>
  <si>
    <t>Kulude lisamisel aruandesse jälgige, et kulugrupi kogusumma ei ületaks eelarves ettenähtud summat.</t>
  </si>
  <si>
    <t>6.</t>
  </si>
  <si>
    <t>Perioodi eelarve kokku</t>
  </si>
  <si>
    <t>Perioodi eelarve täitmine kokku</t>
  </si>
  <si>
    <t>1.5.</t>
  </si>
  <si>
    <t>Dokumendi reg.number taotleja raamatu-pidamises</t>
  </si>
  <si>
    <t>KÜSK projekti tunnus (objekt,kulukoht) toetuse saaja raamatupidamisdokumentidel:</t>
  </si>
  <si>
    <t>Sirle Domberg</t>
  </si>
  <si>
    <t>sirle@kysk.ee</t>
  </si>
  <si>
    <t xml:space="preserve">Taotleja: </t>
  </si>
  <si>
    <t>Projekti algus:</t>
  </si>
  <si>
    <t>Projekti lõpp:</t>
  </si>
  <si>
    <t>Ühiku-te arv</t>
  </si>
  <si>
    <t>Raha-line</t>
  </si>
  <si>
    <r>
      <t xml:space="preserve">1. Tööjõukulud kokku </t>
    </r>
    <r>
      <rPr>
        <sz val="10"/>
        <color indexed="12"/>
        <rFont val="Arial"/>
        <family val="2"/>
      </rPr>
      <t xml:space="preserve"> (koos maksudega)</t>
    </r>
  </si>
  <si>
    <t xml:space="preserve">1.2. </t>
  </si>
  <si>
    <t>1.4.</t>
  </si>
  <si>
    <t xml:space="preserve">2.1. </t>
  </si>
  <si>
    <t>PROJEKTI  EELARVE KOKKU</t>
  </si>
  <si>
    <t>KÜSK toetuse osatähtsus projekti eelarvest</t>
  </si>
  <si>
    <t>Osatähtsused kogu projekti eelarvest</t>
  </si>
  <si>
    <t>Kas KÜSK toetus jääb programmis lubatud summa piiridesse?</t>
  </si>
  <si>
    <t>maksimum</t>
  </si>
  <si>
    <t xml:space="preserve">Juhised kuluaruande tabelite täitmiseks </t>
  </si>
  <si>
    <r>
      <t>Summad sisestage</t>
    </r>
    <r>
      <rPr>
        <u/>
        <sz val="10"/>
        <rFont val="Arial"/>
        <family val="2"/>
      </rPr>
      <t xml:space="preserve"> eurodes ühe eurosendi täpsusega.</t>
    </r>
  </si>
  <si>
    <t>7.</t>
  </si>
  <si>
    <t>2. Tellitud tööd ja teenused kokku (s.h. vabatahtlik töö)</t>
  </si>
  <si>
    <r>
      <t>Koondtabel "</t>
    </r>
    <r>
      <rPr>
        <b/>
        <sz val="10"/>
        <rFont val="Arial"/>
        <family val="2"/>
        <charset val="186"/>
      </rPr>
      <t>KOOND</t>
    </r>
    <r>
      <rPr>
        <sz val="10"/>
        <rFont val="Arial"/>
        <family val="2"/>
      </rPr>
      <t>" tekib tänu tabelites olevatele valemitele automaatselt, sinna pole vaja ise midagi kirjutada.</t>
    </r>
  </si>
  <si>
    <t>Projekti eelarve (eurodes)</t>
  </si>
  <si>
    <t>Finantseerimisallikad (eurodes)</t>
  </si>
  <si>
    <t>Aruanne seisuga:</t>
  </si>
  <si>
    <t>Toetuse saaja esindusõigusliku isiku nimi ja ametinimetus</t>
  </si>
  <si>
    <t>Esitamise kuupäev</t>
  </si>
  <si>
    <t>TÄIDA ÄRA!</t>
  </si>
  <si>
    <t>Esindusõigusliku isiku nimi ja ametinimetus (kes allkirjastab aruande)</t>
  </si>
  <si>
    <t>-kuupäev, mis seisuga aruanne on koostatud ("Aruanne seisuga")</t>
  </si>
  <si>
    <t xml:space="preserve">- aruande esitamise kuupäev </t>
  </si>
  <si>
    <t>- projekti tunnus või tähis, millega eristatakse raamatupidamises projekti kuludokumendid teistest dokumentidest</t>
  </si>
  <si>
    <t>Eelarve töölehel ülal on eraldi koht, kuhu tuleb sisestada:</t>
  </si>
  <si>
    <t>- toetuse saaja esindusõigusliku isiku nimi ja tema ametinimetus (isik, kes allkirjastab aruande)</t>
  </si>
  <si>
    <r>
      <rPr>
        <b/>
        <sz val="10"/>
        <rFont val="Arial"/>
        <family val="2"/>
        <charset val="186"/>
      </rPr>
      <t>Kindlasti sisestage eelarvesse projekti andmed</t>
    </r>
    <r>
      <rPr>
        <sz val="10"/>
        <rFont val="Arial"/>
        <family val="2"/>
      </rPr>
      <t>: taotleja nimi, projekti nimi  ja projekti kestus.</t>
    </r>
  </si>
  <si>
    <t>9.</t>
  </si>
  <si>
    <t>Omafinantseering</t>
  </si>
  <si>
    <t xml:space="preserve">   Osatähtsused projekti kogukuludest</t>
  </si>
  <si>
    <r>
      <rPr>
        <b/>
        <sz val="10"/>
        <rFont val="Arial"/>
        <family val="2"/>
        <charset val="186"/>
      </rPr>
      <t>Projekti kulud kajastatakse ainult ühes kuluaruandes koos.</t>
    </r>
    <r>
      <rPr>
        <sz val="10"/>
        <rFont val="Arial"/>
        <family val="2"/>
      </rPr>
      <t xml:space="preserve"> See tähendab, et lõpparuannet täitma asudes tuleb jätkata vahearuande täitmist. Soovides salvestada kuluaruannet erinevates etappides, kasutage käsklust "Save as" ning anke failile uus nimi. Töölehti kopeerides ükshaaval uude faili, kaovad/muutuvad kontrollvalemid ning Teil tuleb tööd alustada otsast peale.</t>
    </r>
  </si>
  <si>
    <t xml:space="preserve">Omafinantseeringu lisamisel aruandesse jälgige, et omafinantseeringu summa ei ületaks eelarves ettenähtud summat. </t>
  </si>
  <si>
    <t>8.</t>
  </si>
  <si>
    <t>10.</t>
  </si>
  <si>
    <t>Eelarve täitmise osatähtsus fin.allikate lõikes</t>
  </si>
  <si>
    <t>* KOOND-lehele salvestuvad andmed teistelt töölehtedelt.</t>
  </si>
  <si>
    <t>Rahaline omafin.</t>
  </si>
  <si>
    <r>
      <rPr>
        <b/>
        <sz val="10"/>
        <rFont val="Arial"/>
        <family val="2"/>
        <charset val="186"/>
      </rPr>
      <t>Täitke kõigepealt</t>
    </r>
    <r>
      <rPr>
        <sz val="10"/>
        <rFont val="Arial"/>
        <family val="2"/>
      </rPr>
      <t xml:space="preserve"> tööleht "Eelarve" samade andmetega nagu on Teie </t>
    </r>
    <r>
      <rPr>
        <u/>
        <sz val="10"/>
        <rFont val="Arial"/>
        <family val="2"/>
      </rPr>
      <t>lõplik kooskõlastatud eelarve</t>
    </r>
    <r>
      <rPr>
        <sz val="10"/>
        <rFont val="Arial"/>
        <family val="2"/>
      </rPr>
      <t xml:space="preserve"> vastavalt KÜSK-ga sõlmitud toetuslepingule. </t>
    </r>
    <r>
      <rPr>
        <u/>
        <sz val="10"/>
        <rFont val="Arial"/>
        <family val="2"/>
      </rPr>
      <t/>
    </r>
  </si>
  <si>
    <r>
      <t xml:space="preserve">Jälgige KOOND-lehel eelarve täitmise %-te ja finantseerimisallikate kasutamise osakaalu kogukuludes! </t>
    </r>
    <r>
      <rPr>
        <u/>
        <sz val="10"/>
        <rFont val="Arial"/>
        <family val="2"/>
        <charset val="186"/>
      </rPr>
      <t>Vastavalt vooru tingimustele kohustub toetuse saaja panustama lubatud mahus omafinantseeringu.</t>
    </r>
  </si>
  <si>
    <r>
      <t xml:space="preserve">Aruanne ja lisadokumendid esitatakse elektrooniliselt aadressile </t>
    </r>
    <r>
      <rPr>
        <b/>
        <sz val="10"/>
        <rFont val="Arial"/>
        <family val="2"/>
        <charset val="186"/>
      </rPr>
      <t>kysk@kysk.ee. Aruanne esitatakse allkirjastatult.</t>
    </r>
    <r>
      <rPr>
        <sz val="10"/>
        <rFont val="Arial"/>
        <family val="2"/>
        <charset val="186"/>
      </rPr>
      <t xml:space="preserve"> Digitaalselt allkirjastatud kuluaruanne esitatakse võimalusel teistest dokumentidest eraldi konteineris. Kuluaruande paberkandjal esitamise korral tuleb täiendavalt esitada aruanne ka elektrooniliselt. </t>
    </r>
  </si>
  <si>
    <t>Kas omafinantseeringu rahaline osa on vähemalt 5% projekti eelarvest?</t>
  </si>
  <si>
    <t>Kas vabatahtlik töö ja rahaliselt mõõdetav panus kokku on kuni 50% kogu omafinantseeringust?</t>
  </si>
  <si>
    <t>Muu raha-liselt mõõdetav panus</t>
  </si>
  <si>
    <t>Muu rahaliselt mõõdetav panus</t>
  </si>
  <si>
    <t xml:space="preserve"> </t>
  </si>
  <si>
    <r>
      <t xml:space="preserve">Tehingu majanduslik sisu                                                   </t>
    </r>
    <r>
      <rPr>
        <i/>
        <sz val="9"/>
        <rFont val="Arial"/>
        <family val="2"/>
        <charset val="186"/>
      </rPr>
      <t>(s.h. töökuu, arvestusalus (TVL, lepingu lisa, töötunnid vmt))</t>
    </r>
  </si>
  <si>
    <r>
      <t xml:space="preserve">Tehingu majanduslik sisu                                        </t>
    </r>
    <r>
      <rPr>
        <i/>
        <sz val="9"/>
        <rFont val="Arial"/>
        <family val="2"/>
        <charset val="186"/>
      </rPr>
      <t>(milline teenus, mis üritusega seoses)</t>
    </r>
  </si>
  <si>
    <r>
      <t xml:space="preserve">Tehingu majanduslik sisu                                        </t>
    </r>
    <r>
      <rPr>
        <i/>
        <sz val="10"/>
        <rFont val="Arial"/>
        <family val="2"/>
        <charset val="186"/>
      </rPr>
      <t xml:space="preserve"> </t>
    </r>
    <r>
      <rPr>
        <i/>
        <sz val="9"/>
        <rFont val="Arial"/>
        <family val="2"/>
        <charset val="186"/>
      </rPr>
      <t xml:space="preserve"> (s.h. mis üritus, ürituse kuupäev, kulu sisu)</t>
    </r>
  </si>
  <si>
    <t>Kulugrupp</t>
  </si>
  <si>
    <t>Kulu alagrupp</t>
  </si>
  <si>
    <t>Kogu omafinantseeringu summa kokku</t>
  </si>
  <si>
    <t>Osatähtsused omafinantseeringust</t>
  </si>
  <si>
    <t>Eelarve täitmise osatähtsus kulugrupi lõikes</t>
  </si>
  <si>
    <t>3.3.</t>
  </si>
  <si>
    <t>3.4.</t>
  </si>
  <si>
    <t>3.5.</t>
  </si>
  <si>
    <r>
      <rPr>
        <b/>
        <sz val="10"/>
        <rFont val="Arial"/>
        <family val="2"/>
        <charset val="186"/>
      </rPr>
      <t>Esitatakse allkirjastatud aruanne</t>
    </r>
    <r>
      <rPr>
        <sz val="10"/>
        <rFont val="Arial"/>
        <family val="2"/>
      </rPr>
      <t>.  Aruandele tuleb lisada juurde pangakonto väljavõte, kust on võimalik kontrollida projektikulude väljamakseid, vajadusel vabatahtliku töö päevik(ud) ja muu rahaliselt mõõdetavat panust tõendavad dokumendid.</t>
    </r>
  </si>
  <si>
    <t xml:space="preserve"> 51 62 929</t>
  </si>
  <si>
    <t xml:space="preserve">Tehingu majanduslik sisu </t>
  </si>
  <si>
    <t>Üld- ja arenduskulude osatähtsus  KÜSK toetusest</t>
  </si>
  <si>
    <t>Kas üld- ja arenduskulud jäävad 15% piiridesse KÜSK kogutoetusest?</t>
  </si>
  <si>
    <t>Pangakontolt tasumise kuupäev</t>
  </si>
  <si>
    <t>Märkused</t>
  </si>
  <si>
    <t xml:space="preserve">Sisestage summa kokku. </t>
  </si>
  <si>
    <r>
      <t xml:space="preserve">Tööjõukulude töölehel on olemas lõpus eraldi read nr 1.6 ja 1.7  </t>
    </r>
    <r>
      <rPr>
        <b/>
        <sz val="10"/>
        <rFont val="Arial"/>
        <family val="2"/>
        <charset val="186"/>
      </rPr>
      <t>tasudelt arvestatud sotsiaalmaksukulu ja töötuskindlustusmaksekulu jaoks.</t>
    </r>
  </si>
  <si>
    <r>
      <rPr>
        <u/>
        <sz val="10"/>
        <rFont val="Arial"/>
        <family val="2"/>
        <charset val="186"/>
      </rPr>
      <t xml:space="preserve">Lahtris </t>
    </r>
    <r>
      <rPr>
        <b/>
        <u/>
        <sz val="10"/>
        <rFont val="Arial"/>
        <family val="2"/>
        <charset val="186"/>
      </rPr>
      <t>"Tehingu majanduslik sisu"</t>
    </r>
    <r>
      <rPr>
        <u/>
        <sz val="10"/>
        <rFont val="Arial"/>
        <family val="2"/>
        <charset val="186"/>
      </rPr>
      <t xml:space="preserve"> tuleb lahti seletada kulu sisu, </t>
    </r>
    <r>
      <rPr>
        <b/>
        <u/>
        <sz val="10"/>
        <rFont val="Arial"/>
        <family val="2"/>
        <charset val="186"/>
      </rPr>
      <t>seos projekti tegevusega</t>
    </r>
    <r>
      <rPr>
        <u/>
        <sz val="10"/>
        <rFont val="Arial"/>
        <family val="2"/>
        <charset val="186"/>
      </rPr>
      <t>, ürituse toimumise kuupäev jmt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näiteks "Projektijuhi palk juuni 2015 vastavalt lepingule" või "Toitlustus 01.10.15 üritusel..."</t>
    </r>
    <r>
      <rPr>
        <sz val="10"/>
        <rFont val="Arial"/>
        <family val="2"/>
      </rPr>
      <t xml:space="preserve">)  </t>
    </r>
  </si>
  <si>
    <r>
      <t>Projektiga seotud kulude kohta saate andmed kirjutada kuuele</t>
    </r>
    <r>
      <rPr>
        <b/>
        <sz val="10"/>
        <rFont val="Arial"/>
        <family val="2"/>
        <charset val="186"/>
      </rPr>
      <t xml:space="preserve"> töölehele vastavalt kulugruppidele</t>
    </r>
    <r>
      <rPr>
        <sz val="10"/>
        <rFont val="Arial"/>
        <family val="2"/>
      </rPr>
      <t xml:space="preserve"> (alates "1. Tööjõukulud" kuni "7.Üld- ja arenduskulud")</t>
    </r>
  </si>
  <si>
    <t>LISA 1 . SE14 taotlusvoor</t>
  </si>
  <si>
    <t>1.6. Töötuskindlustusmakse 1%</t>
  </si>
  <si>
    <t>1.7. Sotsiaalmaks 33%</t>
  </si>
  <si>
    <t>3. Projekti elluviimisega seotud vahendite soetamine ja remonditööd ning ehitusinvesteeringud</t>
  </si>
  <si>
    <t>4. Projekti ürituste korraldamisega seotud kulud vastavalt tegevuskavale</t>
  </si>
  <si>
    <t>5. Projekti info- ja teavitustegevuste kulud (s.h. digitaalsed) kokku</t>
  </si>
  <si>
    <t>5.2.</t>
  </si>
  <si>
    <t>5. Projekti info- ja teavitustegevuste kulud (s.h. digitaalsed)</t>
  </si>
  <si>
    <t>6. Muud projekti elluviimisega otseselt seotud kulud</t>
  </si>
  <si>
    <t>6.1.</t>
  </si>
  <si>
    <t>6.2.</t>
  </si>
  <si>
    <t>7. Toetuse saaja üld- ja arenduskulud</t>
  </si>
  <si>
    <t>Kuluaruanne koosneb KOOND-lehest, eelarvest ja 7 kulugrupi töölehtedest.</t>
  </si>
  <si>
    <t>KULUARUANNE  (SE14)</t>
  </si>
  <si>
    <r>
      <t xml:space="preserve">7. Toetuse saaja üld- ja arenduskulud </t>
    </r>
    <r>
      <rPr>
        <sz val="10"/>
        <color indexed="12"/>
        <rFont val="Arial"/>
        <family val="2"/>
      </rPr>
      <t>(kuni 15% KÜSK toetuse mahust)</t>
    </r>
  </si>
  <si>
    <t>(projekti nimi)</t>
  </si>
  <si>
    <t>(ühingu nimi)</t>
  </si>
  <si>
    <t>(aruande allkirjastaja nimi)</t>
  </si>
  <si>
    <t>(esitamise kuupäev)</t>
  </si>
  <si>
    <t>Allkiri (kui esitatakse aruanne paberkandjal)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</si>
</sst>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0.0%"/>
    <numFmt numFmtId="166" formatCode="#,##0.00_ ;[Red]\-#,##0.00\ "/>
    <numFmt numFmtId="167" formatCode="_-* #,##0.00\ [$EUR]_-;\-* #,##0.00\ [$EUR]_-;_-* &quot;-&quot;??\ [$EUR]_-;_-@_-"/>
    <numFmt numFmtId="168" formatCode="dd\.mm\.yyyy;@"/>
  </numFmts>
  <fonts count="55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4"/>
      <name val="Arial"/>
      <family val="2"/>
      <charset val="186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  <charset val="186"/>
    </font>
    <font>
      <sz val="10"/>
      <color indexed="12"/>
      <name val="Arial"/>
      <family val="2"/>
      <charset val="186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b/>
      <sz val="11"/>
      <name val="Arial"/>
      <family val="2"/>
      <charset val="186"/>
    </font>
    <font>
      <u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1"/>
      <name val="Tahoma"/>
      <family val="2"/>
    </font>
    <font>
      <sz val="10"/>
      <name val="Arial Narrow"/>
      <family val="2"/>
    </font>
    <font>
      <sz val="1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  <charset val="186"/>
    </font>
    <font>
      <u/>
      <sz val="9"/>
      <color indexed="81"/>
      <name val="Tahoma"/>
      <family val="2"/>
      <charset val="186"/>
    </font>
    <font>
      <sz val="10"/>
      <name val="Arial"/>
      <family val="2"/>
      <charset val="186"/>
    </font>
    <font>
      <sz val="11"/>
      <name val="Arial"/>
      <family val="2"/>
      <charset val="186"/>
    </font>
    <font>
      <i/>
      <sz val="9"/>
      <name val="Arial"/>
      <family val="2"/>
      <charset val="186"/>
    </font>
    <font>
      <b/>
      <sz val="8"/>
      <color indexed="10"/>
      <name val="Arial"/>
      <family val="2"/>
    </font>
    <font>
      <u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  <charset val="186"/>
    </font>
    <font>
      <sz val="11"/>
      <name val="Arial"/>
      <family val="2"/>
    </font>
    <font>
      <b/>
      <sz val="11"/>
      <color indexed="10"/>
      <name val="Arial"/>
      <family val="2"/>
      <charset val="186"/>
    </font>
    <font>
      <b/>
      <sz val="11"/>
      <color indexed="12"/>
      <name val="Arial"/>
      <family val="2"/>
    </font>
    <font>
      <sz val="10"/>
      <name val="Arial"/>
      <family val="2"/>
      <charset val="186"/>
    </font>
    <font>
      <u/>
      <sz val="10"/>
      <name val="Arial"/>
      <family val="2"/>
      <charset val="186"/>
    </font>
    <font>
      <b/>
      <u/>
      <sz val="10"/>
      <name val="Arial"/>
      <family val="2"/>
      <charset val="186"/>
    </font>
    <font>
      <u/>
      <sz val="9"/>
      <color indexed="12"/>
      <name val="Tahoma"/>
      <family val="2"/>
      <charset val="186"/>
    </font>
    <font>
      <sz val="9"/>
      <color indexed="10"/>
      <name val="Tahoma"/>
      <family val="2"/>
      <charset val="186"/>
    </font>
    <font>
      <i/>
      <sz val="10"/>
      <name val="Arial"/>
      <family val="2"/>
      <charset val="186"/>
    </font>
    <font>
      <sz val="8"/>
      <color indexed="81"/>
      <name val="Tahoma"/>
      <family val="2"/>
    </font>
    <font>
      <u/>
      <sz val="12"/>
      <color theme="1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7" tint="-0.249977111117893"/>
      <name val="Arial"/>
      <family val="2"/>
    </font>
    <font>
      <b/>
      <sz val="12"/>
      <color rgb="FF0070C0"/>
      <name val="Arial"/>
      <family val="2"/>
    </font>
    <font>
      <sz val="11"/>
      <color rgb="FFFF0000"/>
      <name val="Arial"/>
      <family val="2"/>
      <charset val="186"/>
    </font>
    <font>
      <b/>
      <sz val="11"/>
      <color rgb="FFFF0000"/>
      <name val="Arial"/>
      <family val="2"/>
      <charset val="186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29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500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164" fontId="0" fillId="0" borderId="2" xfId="0" applyNumberFormat="1" applyBorder="1" applyAlignment="1">
      <alignment horizontal="center" shrinkToFit="1"/>
    </xf>
    <xf numFmtId="164" fontId="0" fillId="0" borderId="3" xfId="0" applyNumberFormat="1" applyBorder="1" applyAlignment="1">
      <alignment horizontal="center" shrinkToFit="1"/>
    </xf>
    <xf numFmtId="0" fontId="0" fillId="0" borderId="4" xfId="0" applyBorder="1"/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5" fontId="12" fillId="0" borderId="8" xfId="3" applyNumberFormat="1" applyFont="1" applyFill="1" applyBorder="1" applyAlignment="1">
      <alignment horizontal="center" vertical="center" shrinkToFit="1"/>
    </xf>
    <xf numFmtId="165" fontId="12" fillId="0" borderId="9" xfId="3" applyNumberFormat="1" applyFont="1" applyFill="1" applyBorder="1" applyAlignment="1">
      <alignment horizontal="center" vertical="center" shrinkToFit="1"/>
    </xf>
    <xf numFmtId="164" fontId="18" fillId="0" borderId="10" xfId="0" applyNumberFormat="1" applyFont="1" applyFill="1" applyBorder="1" applyAlignment="1">
      <alignment horizontal="center" vertical="center" shrinkToFit="1"/>
    </xf>
    <xf numFmtId="164" fontId="18" fillId="0" borderId="11" xfId="0" applyNumberFormat="1" applyFont="1" applyFill="1" applyBorder="1" applyAlignment="1">
      <alignment horizontal="center" vertical="center" shrinkToFit="1"/>
    </xf>
    <xf numFmtId="9" fontId="0" fillId="0" borderId="12" xfId="3" applyFont="1" applyFill="1" applyBorder="1" applyAlignment="1">
      <alignment horizontal="center" vertical="center" shrinkToFit="1"/>
    </xf>
    <xf numFmtId="165" fontId="16" fillId="0" borderId="13" xfId="3" applyNumberFormat="1" applyFont="1" applyFill="1" applyBorder="1" applyAlignment="1">
      <alignment horizontal="center" vertical="center" shrinkToFit="1"/>
    </xf>
    <xf numFmtId="165" fontId="16" fillId="0" borderId="14" xfId="3" applyNumberFormat="1" applyFont="1" applyFill="1" applyBorder="1" applyAlignment="1">
      <alignment horizontal="center" vertical="center" shrinkToFit="1"/>
    </xf>
    <xf numFmtId="0" fontId="13" fillId="0" borderId="0" xfId="0" applyFont="1" applyProtection="1">
      <protection hidden="1"/>
    </xf>
    <xf numFmtId="0" fontId="13" fillId="0" borderId="0" xfId="0" applyFont="1" applyAlignment="1" applyProtection="1">
      <alignment horizontal="center" vertical="top" wrapText="1"/>
      <protection hidden="1"/>
    </xf>
    <xf numFmtId="0" fontId="13" fillId="0" borderId="0" xfId="0" applyFont="1" applyAlignment="1" applyProtection="1">
      <alignment horizontal="left" vertical="center" indent="1"/>
      <protection hidden="1"/>
    </xf>
    <xf numFmtId="0" fontId="13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15" xfId="0" applyNumberFormat="1" applyBorder="1" applyAlignment="1" applyProtection="1">
      <alignment horizontal="center" shrinkToFit="1"/>
      <protection locked="0"/>
    </xf>
    <xf numFmtId="164" fontId="0" fillId="0" borderId="5" xfId="0" applyNumberFormat="1" applyBorder="1" applyAlignment="1" applyProtection="1">
      <alignment horizontal="center" shrinkToFit="1"/>
      <protection locked="0"/>
    </xf>
    <xf numFmtId="164" fontId="0" fillId="0" borderId="2" xfId="0" applyNumberFormat="1" applyBorder="1" applyAlignment="1" applyProtection="1">
      <alignment horizontal="center" shrinkToFit="1"/>
      <protection locked="0"/>
    </xf>
    <xf numFmtId="0" fontId="15" fillId="2" borderId="16" xfId="0" applyFont="1" applyFill="1" applyBorder="1" applyAlignment="1">
      <alignment horizontal="right" indent="3"/>
    </xf>
    <xf numFmtId="0" fontId="15" fillId="2" borderId="17" xfId="0" applyFont="1" applyFill="1" applyBorder="1" applyAlignment="1">
      <alignment horizontal="right" indent="3"/>
    </xf>
    <xf numFmtId="0" fontId="15" fillId="2" borderId="18" xfId="0" applyFont="1" applyFill="1" applyBorder="1" applyAlignment="1">
      <alignment horizontal="right" indent="3"/>
    </xf>
    <xf numFmtId="0" fontId="0" fillId="0" borderId="0" xfId="0" applyFill="1"/>
    <xf numFmtId="0" fontId="4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/>
    <xf numFmtId="0" fontId="0" fillId="0" borderId="0" xfId="0" applyFill="1" applyAlignment="1">
      <alignment horizontal="center"/>
    </xf>
    <xf numFmtId="0" fontId="7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/>
    <xf numFmtId="0" fontId="14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center"/>
    </xf>
    <xf numFmtId="0" fontId="48" fillId="3" borderId="0" xfId="0" applyFont="1" applyFill="1" applyBorder="1" applyAlignment="1">
      <alignment horizontal="center" vertical="center" wrapText="1"/>
    </xf>
    <xf numFmtId="0" fontId="49" fillId="3" borderId="0" xfId="0" applyFont="1" applyFill="1" applyBorder="1" applyAlignment="1">
      <alignment horizontal="right" vertical="center"/>
    </xf>
    <xf numFmtId="164" fontId="49" fillId="3" borderId="0" xfId="0" applyNumberFormat="1" applyFont="1" applyFill="1" applyBorder="1" applyAlignment="1">
      <alignment horizontal="center" vertical="center"/>
    </xf>
    <xf numFmtId="164" fontId="48" fillId="3" borderId="0" xfId="0" applyNumberFormat="1" applyFont="1" applyFill="1" applyBorder="1" applyAlignment="1">
      <alignment horizontal="center" vertical="center" wrapText="1"/>
    </xf>
    <xf numFmtId="164" fontId="49" fillId="3" borderId="0" xfId="0" applyNumberFormat="1" applyFont="1" applyFill="1" applyBorder="1" applyAlignment="1">
      <alignment horizontal="center" vertical="center" wrapText="1"/>
    </xf>
    <xf numFmtId="0" fontId="48" fillId="3" borderId="0" xfId="0" applyFont="1" applyFill="1" applyAlignment="1">
      <alignment vertical="center"/>
    </xf>
    <xf numFmtId="0" fontId="7" fillId="3" borderId="0" xfId="0" applyFont="1" applyFill="1" applyBorder="1" applyAlignment="1">
      <alignment horizontal="right" vertical="center" indent="1"/>
    </xf>
    <xf numFmtId="0" fontId="0" fillId="3" borderId="0" xfId="0" applyFill="1" applyAlignment="1">
      <alignment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left" indent="1"/>
    </xf>
    <xf numFmtId="0" fontId="7" fillId="3" borderId="0" xfId="0" applyFont="1" applyFill="1"/>
    <xf numFmtId="4" fontId="49" fillId="3" borderId="21" xfId="0" applyNumberFormat="1" applyFont="1" applyFill="1" applyBorder="1" applyAlignment="1">
      <alignment horizontal="center" vertical="center" shrinkToFit="1"/>
    </xf>
    <xf numFmtId="0" fontId="0" fillId="3" borderId="0" xfId="0" applyFill="1" applyAlignment="1">
      <alignment horizontal="center"/>
    </xf>
    <xf numFmtId="0" fontId="12" fillId="3" borderId="0" xfId="0" applyFont="1" applyFill="1" applyBorder="1" applyAlignment="1">
      <alignment horizontal="right"/>
    </xf>
    <xf numFmtId="165" fontId="22" fillId="4" borderId="0" xfId="0" applyNumberFormat="1" applyFont="1" applyFill="1" applyBorder="1" applyAlignment="1">
      <alignment horizontal="center" vertical="center" shrinkToFit="1"/>
    </xf>
    <xf numFmtId="165" fontId="21" fillId="3" borderId="0" xfId="0" applyNumberFormat="1" applyFont="1" applyFill="1" applyBorder="1" applyAlignment="1">
      <alignment horizontal="center" vertical="center" shrinkToFit="1"/>
    </xf>
    <xf numFmtId="0" fontId="21" fillId="3" borderId="0" xfId="0" applyFont="1" applyFill="1" applyBorder="1" applyAlignment="1">
      <alignment horizontal="right" vertical="center"/>
    </xf>
    <xf numFmtId="14" fontId="12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3" borderId="0" xfId="0" applyFill="1" applyAlignment="1">
      <alignment vertical="center"/>
    </xf>
    <xf numFmtId="0" fontId="12" fillId="3" borderId="22" xfId="0" applyFont="1" applyFill="1" applyBorder="1" applyAlignment="1">
      <alignment horizontal="left" vertical="center" indent="1"/>
    </xf>
    <xf numFmtId="0" fontId="48" fillId="3" borderId="23" xfId="0" applyFont="1" applyFill="1" applyBorder="1" applyAlignment="1">
      <alignment horizontal="left" vertical="center" indent="1"/>
    </xf>
    <xf numFmtId="0" fontId="48" fillId="3" borderId="24" xfId="0" applyFont="1" applyFill="1" applyBorder="1" applyAlignment="1">
      <alignment horizontal="left" vertical="center" indent="1"/>
    </xf>
    <xf numFmtId="0" fontId="12" fillId="3" borderId="25" xfId="0" applyFont="1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left" vertical="center" indent="1"/>
    </xf>
    <xf numFmtId="0" fontId="0" fillId="3" borderId="0" xfId="0" applyFill="1" applyAlignment="1">
      <alignment horizontal="left" indent="1"/>
    </xf>
    <xf numFmtId="0" fontId="0" fillId="0" borderId="0" xfId="0" applyFill="1" applyAlignment="1">
      <alignment horizontal="left" indent="1"/>
    </xf>
    <xf numFmtId="164" fontId="50" fillId="3" borderId="0" xfId="0" applyNumberFormat="1" applyFont="1" applyFill="1" applyBorder="1" applyAlignment="1">
      <alignment horizontal="left" vertical="center" indent="1"/>
    </xf>
    <xf numFmtId="0" fontId="12" fillId="3" borderId="0" xfId="0" applyFont="1" applyFill="1" applyAlignment="1">
      <alignment horizontal="right" vertical="center"/>
    </xf>
    <xf numFmtId="14" fontId="0" fillId="3" borderId="0" xfId="0" applyNumberFormat="1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/>
    </xf>
    <xf numFmtId="0" fontId="14" fillId="3" borderId="0" xfId="0" applyFont="1" applyFill="1"/>
    <xf numFmtId="0" fontId="21" fillId="3" borderId="0" xfId="0" applyFont="1" applyFill="1" applyAlignment="1">
      <alignment horizontal="center" vertical="center" wrapText="1"/>
    </xf>
    <xf numFmtId="4" fontId="0" fillId="0" borderId="9" xfId="0" applyNumberFormat="1" applyFill="1" applyBorder="1" applyAlignment="1" applyProtection="1">
      <alignment horizontal="center" shrinkToFit="1"/>
      <protection locked="0"/>
    </xf>
    <xf numFmtId="0" fontId="12" fillId="0" borderId="9" xfId="0" applyFont="1" applyFill="1" applyBorder="1" applyAlignment="1" applyProtection="1">
      <alignment horizontal="center"/>
      <protection locked="0"/>
    </xf>
    <xf numFmtId="0" fontId="12" fillId="0" borderId="9" xfId="0" applyFont="1" applyFill="1" applyBorder="1" applyAlignment="1" applyProtection="1">
      <alignment horizontal="center" shrinkToFit="1"/>
      <protection locked="0"/>
    </xf>
    <xf numFmtId="14" fontId="0" fillId="0" borderId="26" xfId="0" applyNumberFormat="1" applyFill="1" applyBorder="1" applyAlignment="1" applyProtection="1">
      <alignment horizontal="center" shrinkToFit="1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 shrinkToFit="1"/>
      <protection locked="0"/>
    </xf>
    <xf numFmtId="0" fontId="0" fillId="0" borderId="19" xfId="0" applyFill="1" applyBorder="1" applyAlignment="1" applyProtection="1">
      <alignment horizontal="center" shrinkToFit="1"/>
      <protection locked="0"/>
    </xf>
    <xf numFmtId="0" fontId="0" fillId="0" borderId="19" xfId="0" applyFill="1" applyBorder="1" applyAlignment="1" applyProtection="1">
      <alignment horizontal="center"/>
      <protection locked="0"/>
    </xf>
    <xf numFmtId="4" fontId="12" fillId="0" borderId="9" xfId="0" applyNumberFormat="1" applyFont="1" applyFill="1" applyBorder="1" applyAlignment="1" applyProtection="1">
      <alignment horizontal="center" shrinkToFit="1"/>
      <protection locked="0"/>
    </xf>
    <xf numFmtId="0" fontId="0" fillId="3" borderId="27" xfId="0" applyFill="1" applyBorder="1" applyAlignment="1">
      <alignment horizontal="center" vertical="center" shrinkToFit="1"/>
    </xf>
    <xf numFmtId="165" fontId="0" fillId="3" borderId="28" xfId="0" applyNumberFormat="1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0" fontId="12" fillId="3" borderId="3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2" fillId="0" borderId="9" xfId="0" applyFont="1" applyFill="1" applyBorder="1" applyAlignment="1" applyProtection="1">
      <alignment horizontal="left" wrapText="1" indent="1"/>
      <protection locked="0"/>
    </xf>
    <xf numFmtId="0" fontId="0" fillId="0" borderId="9" xfId="0" applyFill="1" applyBorder="1" applyAlignment="1" applyProtection="1">
      <alignment horizontal="left" wrapText="1" indent="1"/>
      <protection locked="0"/>
    </xf>
    <xf numFmtId="0" fontId="0" fillId="0" borderId="19" xfId="0" applyFill="1" applyBorder="1" applyAlignment="1" applyProtection="1">
      <alignment horizontal="left" wrapText="1" indent="1"/>
      <protection locked="0"/>
    </xf>
    <xf numFmtId="14" fontId="0" fillId="0" borderId="9" xfId="0" applyNumberFormat="1" applyFill="1" applyBorder="1" applyAlignment="1" applyProtection="1">
      <alignment horizontal="center" shrinkToFit="1"/>
      <protection locked="0"/>
    </xf>
    <xf numFmtId="0" fontId="12" fillId="0" borderId="9" xfId="0" applyFont="1" applyFill="1" applyBorder="1" applyAlignment="1" applyProtection="1">
      <alignment horizontal="center" wrapText="1"/>
      <protection locked="0"/>
    </xf>
    <xf numFmtId="0" fontId="12" fillId="0" borderId="9" xfId="0" applyFont="1" applyFill="1" applyBorder="1" applyAlignment="1" applyProtection="1">
      <alignment horizontal="left" wrapText="1"/>
      <protection locked="0"/>
    </xf>
    <xf numFmtId="0" fontId="0" fillId="0" borderId="9" xfId="0" applyFill="1" applyBorder="1" applyAlignment="1" applyProtection="1">
      <alignment horizontal="center" wrapText="1"/>
      <protection locked="0"/>
    </xf>
    <xf numFmtId="0" fontId="0" fillId="0" borderId="9" xfId="0" applyFill="1" applyBorder="1" applyAlignment="1" applyProtection="1">
      <alignment horizontal="left" wrapText="1"/>
      <protection locked="0"/>
    </xf>
    <xf numFmtId="0" fontId="0" fillId="0" borderId="19" xfId="0" applyFill="1" applyBorder="1" applyAlignment="1" applyProtection="1">
      <alignment horizontal="center" wrapText="1"/>
      <protection locked="0"/>
    </xf>
    <xf numFmtId="0" fontId="0" fillId="0" borderId="19" xfId="0" applyFill="1" applyBorder="1" applyAlignment="1" applyProtection="1">
      <alignment horizontal="left" wrapText="1"/>
      <protection locked="0"/>
    </xf>
    <xf numFmtId="14" fontId="0" fillId="0" borderId="38" xfId="0" applyNumberFormat="1" applyFill="1" applyBorder="1" applyAlignment="1" applyProtection="1">
      <alignment horizontal="center" shrinkToFit="1"/>
      <protection locked="0"/>
    </xf>
    <xf numFmtId="0" fontId="0" fillId="3" borderId="20" xfId="0" applyFill="1" applyBorder="1" applyAlignment="1">
      <alignment horizontal="left" indent="1"/>
    </xf>
    <xf numFmtId="166" fontId="49" fillId="3" borderId="39" xfId="0" applyNumberFormat="1" applyFont="1" applyFill="1" applyBorder="1" applyAlignment="1">
      <alignment horizontal="center" vertical="center" shrinkToFit="1"/>
    </xf>
    <xf numFmtId="166" fontId="49" fillId="3" borderId="40" xfId="0" applyNumberFormat="1" applyFont="1" applyFill="1" applyBorder="1" applyAlignment="1">
      <alignment horizontal="center" vertical="center" shrinkToFit="1"/>
    </xf>
    <xf numFmtId="166" fontId="49" fillId="3" borderId="41" xfId="0" applyNumberFormat="1" applyFont="1" applyFill="1" applyBorder="1" applyAlignment="1">
      <alignment horizontal="center" vertical="center" shrinkToFit="1"/>
    </xf>
    <xf numFmtId="166" fontId="8" fillId="2" borderId="42" xfId="0" applyNumberFormat="1" applyFont="1" applyFill="1" applyBorder="1" applyAlignment="1">
      <alignment horizontal="center" vertical="center" shrinkToFit="1"/>
    </xf>
    <xf numFmtId="166" fontId="10" fillId="2" borderId="43" xfId="0" applyNumberFormat="1" applyFont="1" applyFill="1" applyBorder="1" applyAlignment="1">
      <alignment horizontal="center" vertical="center" shrinkToFit="1"/>
    </xf>
    <xf numFmtId="166" fontId="10" fillId="2" borderId="44" xfId="0" applyNumberFormat="1" applyFont="1" applyFill="1" applyBorder="1" applyAlignment="1">
      <alignment horizontal="center" vertical="center" shrinkToFit="1"/>
    </xf>
    <xf numFmtId="166" fontId="10" fillId="2" borderId="45" xfId="0" applyNumberFormat="1" applyFont="1" applyFill="1" applyBorder="1" applyAlignment="1">
      <alignment horizontal="center" vertical="center" shrinkToFit="1"/>
    </xf>
    <xf numFmtId="166" fontId="11" fillId="2" borderId="42" xfId="0" applyNumberFormat="1" applyFont="1" applyFill="1" applyBorder="1" applyAlignment="1">
      <alignment horizontal="center" vertical="center" shrinkToFit="1"/>
    </xf>
    <xf numFmtId="0" fontId="24" fillId="0" borderId="16" xfId="0" applyFont="1" applyBorder="1" applyAlignment="1" applyProtection="1">
      <alignment vertical="center" shrinkToFit="1"/>
      <protection locked="0"/>
    </xf>
    <xf numFmtId="0" fontId="24" fillId="0" borderId="15" xfId="0" applyFont="1" applyBorder="1" applyAlignment="1" applyProtection="1">
      <alignment horizontal="center" shrinkToFit="1"/>
      <protection locked="0"/>
    </xf>
    <xf numFmtId="166" fontId="0" fillId="0" borderId="7" xfId="0" applyNumberFormat="1" applyBorder="1" applyAlignment="1" applyProtection="1">
      <alignment horizontal="center" shrinkToFit="1"/>
      <protection locked="0"/>
    </xf>
    <xf numFmtId="166" fontId="0" fillId="2" borderId="1" xfId="0" applyNumberFormat="1" applyFill="1" applyBorder="1" applyAlignment="1">
      <alignment horizontal="center" shrinkToFit="1"/>
    </xf>
    <xf numFmtId="166" fontId="0" fillId="0" borderId="4" xfId="0" applyNumberFormat="1" applyBorder="1" applyAlignment="1" applyProtection="1">
      <alignment horizontal="center" shrinkToFit="1"/>
      <protection locked="0"/>
    </xf>
    <xf numFmtId="166" fontId="0" fillId="0" borderId="5" xfId="0" applyNumberFormat="1" applyBorder="1" applyAlignment="1" applyProtection="1">
      <alignment horizontal="center" shrinkToFit="1"/>
      <protection locked="0"/>
    </xf>
    <xf numFmtId="166" fontId="12" fillId="0" borderId="5" xfId="0" applyNumberFormat="1" applyFont="1" applyBorder="1" applyAlignment="1" applyProtection="1">
      <alignment horizontal="center" shrinkToFit="1"/>
    </xf>
    <xf numFmtId="166" fontId="12" fillId="0" borderId="6" xfId="0" applyNumberFormat="1" applyFont="1" applyBorder="1" applyAlignment="1" applyProtection="1">
      <alignment horizontal="center" shrinkToFit="1"/>
    </xf>
    <xf numFmtId="0" fontId="24" fillId="0" borderId="17" xfId="0" applyFont="1" applyBorder="1" applyAlignment="1" applyProtection="1">
      <alignment vertical="center" shrinkToFit="1"/>
      <protection locked="0"/>
    </xf>
    <xf numFmtId="0" fontId="24" fillId="0" borderId="2" xfId="0" applyFont="1" applyBorder="1" applyAlignment="1" applyProtection="1">
      <alignment horizontal="center" shrinkToFit="1"/>
      <protection locked="0"/>
    </xf>
    <xf numFmtId="166" fontId="0" fillId="0" borderId="46" xfId="0" applyNumberFormat="1" applyBorder="1" applyAlignment="1" applyProtection="1">
      <alignment horizontal="center" shrinkToFit="1"/>
      <protection locked="0"/>
    </xf>
    <xf numFmtId="166" fontId="0" fillId="0" borderId="17" xfId="0" applyNumberFormat="1" applyBorder="1" applyAlignment="1" applyProtection="1">
      <alignment horizontal="center" shrinkToFit="1"/>
      <protection locked="0"/>
    </xf>
    <xf numFmtId="166" fontId="0" fillId="0" borderId="2" xfId="0" applyNumberFormat="1" applyBorder="1" applyAlignment="1" applyProtection="1">
      <alignment horizontal="center" shrinkToFit="1"/>
      <protection locked="0"/>
    </xf>
    <xf numFmtId="166" fontId="12" fillId="0" borderId="2" xfId="0" applyNumberFormat="1" applyFont="1" applyBorder="1" applyAlignment="1" applyProtection="1">
      <alignment horizontal="center" shrinkToFit="1"/>
    </xf>
    <xf numFmtId="166" fontId="12" fillId="0" borderId="46" xfId="0" applyNumberFormat="1" applyFont="1" applyBorder="1" applyAlignment="1" applyProtection="1">
      <alignment horizontal="center" shrinkToFit="1"/>
    </xf>
    <xf numFmtId="0" fontId="24" fillId="0" borderId="17" xfId="0" applyFont="1" applyBorder="1" applyAlignment="1">
      <alignment vertical="center" shrinkToFit="1"/>
    </xf>
    <xf numFmtId="0" fontId="24" fillId="0" borderId="2" xfId="0" applyFont="1" applyBorder="1" applyAlignment="1">
      <alignment horizontal="center" shrinkToFit="1"/>
    </xf>
    <xf numFmtId="166" fontId="0" fillId="0" borderId="46" xfId="0" applyNumberFormat="1" applyBorder="1" applyAlignment="1">
      <alignment horizontal="center" shrinkToFit="1"/>
    </xf>
    <xf numFmtId="166" fontId="0" fillId="0" borderId="47" xfId="0" applyNumberFormat="1" applyBorder="1" applyAlignment="1" applyProtection="1">
      <alignment horizontal="center" shrinkToFit="1"/>
    </xf>
    <xf numFmtId="166" fontId="0" fillId="0" borderId="2" xfId="0" applyNumberFormat="1" applyBorder="1" applyAlignment="1" applyProtection="1">
      <alignment horizontal="center" shrinkToFit="1"/>
    </xf>
    <xf numFmtId="0" fontId="24" fillId="0" borderId="18" xfId="0" applyFont="1" applyBorder="1" applyAlignment="1">
      <alignment vertical="center" shrinkToFit="1"/>
    </xf>
    <xf numFmtId="0" fontId="24" fillId="0" borderId="3" xfId="0" applyFont="1" applyBorder="1" applyAlignment="1">
      <alignment horizontal="center" shrinkToFit="1"/>
    </xf>
    <xf numFmtId="166" fontId="0" fillId="0" borderId="48" xfId="0" applyNumberFormat="1" applyBorder="1" applyAlignment="1">
      <alignment horizontal="center" shrinkToFit="1"/>
    </xf>
    <xf numFmtId="166" fontId="0" fillId="0" borderId="49" xfId="0" applyNumberFormat="1" applyBorder="1" applyAlignment="1" applyProtection="1">
      <alignment horizontal="center" shrinkToFit="1"/>
    </xf>
    <xf numFmtId="166" fontId="0" fillId="0" borderId="3" xfId="0" applyNumberFormat="1" applyBorder="1" applyAlignment="1" applyProtection="1">
      <alignment horizontal="center" shrinkToFit="1"/>
    </xf>
    <xf numFmtId="166" fontId="12" fillId="0" borderId="39" xfId="0" applyNumberFormat="1" applyFont="1" applyBorder="1" applyAlignment="1" applyProtection="1">
      <alignment horizontal="center" shrinkToFit="1"/>
    </xf>
    <xf numFmtId="166" fontId="12" fillId="0" borderId="50" xfId="0" applyNumberFormat="1" applyFont="1" applyBorder="1" applyAlignment="1" applyProtection="1">
      <alignment horizontal="center" shrinkToFit="1"/>
    </xf>
    <xf numFmtId="166" fontId="0" fillId="0" borderId="6" xfId="0" applyNumberFormat="1" applyBorder="1" applyAlignment="1" applyProtection="1">
      <alignment horizontal="center" shrinkToFit="1"/>
      <protection locked="0"/>
    </xf>
    <xf numFmtId="0" fontId="24" fillId="0" borderId="4" xfId="0" applyFont="1" applyBorder="1" applyAlignment="1" applyProtection="1">
      <alignment vertical="center" shrinkToFit="1"/>
      <protection locked="0"/>
    </xf>
    <xf numFmtId="0" fontId="24" fillId="0" borderId="5" xfId="0" applyFont="1" applyBorder="1" applyAlignment="1" applyProtection="1">
      <alignment horizontal="center" shrinkToFit="1"/>
      <protection locked="0"/>
    </xf>
    <xf numFmtId="16" fontId="24" fillId="0" borderId="17" xfId="0" applyNumberFormat="1" applyFont="1" applyBorder="1" applyAlignment="1" applyProtection="1">
      <alignment vertical="center" shrinkToFit="1"/>
      <protection locked="0"/>
    </xf>
    <xf numFmtId="166" fontId="0" fillId="2" borderId="52" xfId="0" applyNumberFormat="1" applyFill="1" applyBorder="1" applyAlignment="1">
      <alignment horizontal="center" vertical="center" shrinkToFit="1"/>
    </xf>
    <xf numFmtId="166" fontId="0" fillId="0" borderId="53" xfId="0" applyNumberFormat="1" applyBorder="1" applyAlignment="1">
      <alignment horizontal="center" vertical="center" shrinkToFit="1"/>
    </xf>
    <xf numFmtId="166" fontId="0" fillId="0" borderId="54" xfId="0" applyNumberFormat="1" applyBorder="1" applyAlignment="1">
      <alignment horizontal="center" vertical="center" shrinkToFit="1"/>
    </xf>
    <xf numFmtId="166" fontId="18" fillId="2" borderId="42" xfId="0" applyNumberFormat="1" applyFont="1" applyFill="1" applyBorder="1" applyAlignment="1">
      <alignment horizontal="center" vertical="center" shrinkToFit="1"/>
    </xf>
    <xf numFmtId="166" fontId="18" fillId="2" borderId="43" xfId="0" applyNumberFormat="1" applyFont="1" applyFill="1" applyBorder="1" applyAlignment="1">
      <alignment horizontal="center" vertical="center" shrinkToFit="1"/>
    </xf>
    <xf numFmtId="166" fontId="18" fillId="2" borderId="55" xfId="0" applyNumberFormat="1" applyFont="1" applyFill="1" applyBorder="1" applyAlignment="1">
      <alignment horizontal="center" vertical="center" shrinkToFit="1"/>
    </xf>
    <xf numFmtId="166" fontId="18" fillId="2" borderId="44" xfId="0" applyNumberFormat="1" applyFont="1" applyFill="1" applyBorder="1" applyAlignment="1">
      <alignment horizontal="center" vertical="center" shrinkToFit="1"/>
    </xf>
    <xf numFmtId="166" fontId="18" fillId="2" borderId="45" xfId="0" applyNumberFormat="1" applyFont="1" applyFill="1" applyBorder="1" applyAlignment="1">
      <alignment horizontal="center" vertical="center" shrinkToFit="1"/>
    </xf>
    <xf numFmtId="166" fontId="12" fillId="3" borderId="0" xfId="0" applyNumberFormat="1" applyFont="1" applyFill="1" applyBorder="1" applyAlignment="1">
      <alignment horizontal="center" shrinkToFit="1"/>
    </xf>
    <xf numFmtId="166" fontId="49" fillId="3" borderId="0" xfId="0" applyNumberFormat="1" applyFont="1" applyFill="1" applyBorder="1" applyAlignment="1">
      <alignment horizontal="center" vertical="center" shrinkToFit="1"/>
    </xf>
    <xf numFmtId="4" fontId="0" fillId="0" borderId="19" xfId="0" applyNumberFormat="1" applyFill="1" applyBorder="1" applyAlignment="1" applyProtection="1">
      <alignment horizontal="center" shrinkToFit="1"/>
      <protection locked="0"/>
    </xf>
    <xf numFmtId="4" fontId="21" fillId="3" borderId="56" xfId="0" applyNumberFormat="1" applyFont="1" applyFill="1" applyBorder="1" applyAlignment="1">
      <alignment horizontal="center" vertical="center" shrinkToFit="1"/>
    </xf>
    <xf numFmtId="4" fontId="21" fillId="3" borderId="21" xfId="0" applyNumberFormat="1" applyFont="1" applyFill="1" applyBorder="1" applyAlignment="1">
      <alignment horizontal="center" vertical="center" shrinkToFit="1"/>
    </xf>
    <xf numFmtId="166" fontId="51" fillId="3" borderId="0" xfId="0" applyNumberFormat="1" applyFont="1" applyFill="1" applyBorder="1" applyAlignment="1">
      <alignment horizontal="center" vertical="center" shrinkToFit="1"/>
    </xf>
    <xf numFmtId="166" fontId="7" fillId="3" borderId="0" xfId="0" applyNumberFormat="1" applyFont="1" applyFill="1" applyBorder="1" applyAlignment="1">
      <alignment horizontal="center" vertical="center"/>
    </xf>
    <xf numFmtId="4" fontId="0" fillId="3" borderId="57" xfId="0" applyNumberFormat="1" applyFill="1" applyBorder="1" applyAlignment="1">
      <alignment horizontal="center" vertical="center" shrinkToFit="1"/>
    </xf>
    <xf numFmtId="4" fontId="0" fillId="3" borderId="58" xfId="0" applyNumberFormat="1" applyFill="1" applyBorder="1" applyAlignment="1">
      <alignment horizontal="center" vertical="center" shrinkToFit="1"/>
    </xf>
    <xf numFmtId="4" fontId="0" fillId="3" borderId="22" xfId="0" applyNumberFormat="1" applyFill="1" applyBorder="1" applyAlignment="1">
      <alignment horizontal="center" vertical="center" shrinkToFit="1"/>
    </xf>
    <xf numFmtId="4" fontId="0" fillId="3" borderId="59" xfId="0" applyNumberFormat="1" applyFill="1" applyBorder="1" applyAlignment="1">
      <alignment horizontal="center" vertical="center" shrinkToFit="1"/>
    </xf>
    <xf numFmtId="4" fontId="48" fillId="3" borderId="60" xfId="0" applyNumberFormat="1" applyFont="1" applyFill="1" applyBorder="1" applyAlignment="1">
      <alignment horizontal="center" vertical="center" shrinkToFit="1"/>
    </xf>
    <xf numFmtId="4" fontId="48" fillId="3" borderId="29" xfId="0" applyNumberFormat="1" applyFont="1" applyFill="1" applyBorder="1" applyAlignment="1">
      <alignment horizontal="center" vertical="center" shrinkToFit="1"/>
    </xf>
    <xf numFmtId="4" fontId="48" fillId="3" borderId="19" xfId="0" applyNumberFormat="1" applyFont="1" applyFill="1" applyBorder="1" applyAlignment="1">
      <alignment horizontal="center" vertical="center" shrinkToFit="1"/>
    </xf>
    <xf numFmtId="4" fontId="48" fillId="3" borderId="38" xfId="0" applyNumberFormat="1" applyFont="1" applyFill="1" applyBorder="1" applyAlignment="1">
      <alignment horizontal="center" vertical="center" shrinkToFit="1"/>
    </xf>
    <xf numFmtId="4" fontId="48" fillId="3" borderId="61" xfId="0" applyNumberFormat="1" applyFont="1" applyFill="1" applyBorder="1" applyAlignment="1">
      <alignment horizontal="center" vertical="center" shrinkToFit="1"/>
    </xf>
    <xf numFmtId="4" fontId="48" fillId="3" borderId="62" xfId="0" applyNumberFormat="1" applyFont="1" applyFill="1" applyBorder="1" applyAlignment="1">
      <alignment horizontal="center" vertical="center" shrinkToFit="1"/>
    </xf>
    <xf numFmtId="4" fontId="48" fillId="3" borderId="63" xfId="0" applyNumberFormat="1" applyFont="1" applyFill="1" applyBorder="1" applyAlignment="1">
      <alignment horizontal="center" vertical="center" shrinkToFit="1"/>
    </xf>
    <xf numFmtId="4" fontId="48" fillId="3" borderId="64" xfId="0" applyNumberFormat="1" applyFont="1" applyFill="1" applyBorder="1" applyAlignment="1">
      <alignment horizontal="center" vertical="center" shrinkToFit="1"/>
    </xf>
    <xf numFmtId="4" fontId="0" fillId="3" borderId="27" xfId="0" applyNumberFormat="1" applyFill="1" applyBorder="1" applyAlignment="1">
      <alignment horizontal="center" vertical="center" shrinkToFit="1"/>
    </xf>
    <xf numFmtId="4" fontId="0" fillId="3" borderId="65" xfId="0" applyNumberFormat="1" applyFill="1" applyBorder="1" applyAlignment="1">
      <alignment horizontal="center" vertical="center" shrinkToFit="1"/>
    </xf>
    <xf numFmtId="4" fontId="0" fillId="3" borderId="66" xfId="0" applyNumberFormat="1" applyFill="1" applyBorder="1" applyAlignment="1">
      <alignment vertical="center" shrinkToFit="1"/>
    </xf>
    <xf numFmtId="4" fontId="0" fillId="3" borderId="28" xfId="0" applyNumberFormat="1" applyFill="1" applyBorder="1" applyAlignment="1">
      <alignment horizontal="center" vertical="center" shrinkToFit="1"/>
    </xf>
    <xf numFmtId="166" fontId="0" fillId="3" borderId="65" xfId="0" applyNumberFormat="1" applyFill="1" applyBorder="1" applyAlignment="1">
      <alignment vertical="center" shrinkToFit="1"/>
    </xf>
    <xf numFmtId="166" fontId="0" fillId="3" borderId="26" xfId="0" applyNumberFormat="1" applyFill="1" applyBorder="1" applyAlignment="1">
      <alignment horizontal="center" vertical="center" shrinkToFit="1"/>
    </xf>
    <xf numFmtId="166" fontId="0" fillId="3" borderId="38" xfId="0" applyNumberFormat="1" applyFill="1" applyBorder="1" applyAlignment="1">
      <alignment vertical="center" shrinkToFit="1"/>
    </xf>
    <xf numFmtId="0" fontId="16" fillId="3" borderId="19" xfId="0" applyFont="1" applyFill="1" applyBorder="1" applyAlignment="1">
      <alignment horizontal="center" vertical="center" wrapText="1"/>
    </xf>
    <xf numFmtId="2" fontId="25" fillId="0" borderId="43" xfId="0" applyNumberFormat="1" applyFont="1" applyFill="1" applyBorder="1" applyAlignment="1" applyProtection="1">
      <alignment horizontal="center" vertical="center" shrinkToFit="1"/>
      <protection locked="0"/>
    </xf>
    <xf numFmtId="10" fontId="0" fillId="0" borderId="67" xfId="3" applyNumberFormat="1" applyFont="1" applyBorder="1" applyAlignment="1">
      <alignment horizontal="center" vertical="center" shrinkToFit="1"/>
    </xf>
    <xf numFmtId="0" fontId="29" fillId="3" borderId="0" xfId="0" applyFont="1" applyFill="1"/>
    <xf numFmtId="0" fontId="7" fillId="3" borderId="0" xfId="0" applyFont="1" applyFill="1" applyAlignment="1">
      <alignment horizontal="right" wrapText="1" shrinkToFit="1"/>
    </xf>
    <xf numFmtId="14" fontId="29" fillId="0" borderId="0" xfId="0" applyNumberFormat="1" applyFont="1" applyProtection="1"/>
    <xf numFmtId="0" fontId="5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shrinkToFit="1"/>
    </xf>
    <xf numFmtId="0" fontId="12" fillId="0" borderId="68" xfId="0" applyFont="1" applyBorder="1" applyAlignment="1"/>
    <xf numFmtId="0" fontId="16" fillId="3" borderId="23" xfId="0" applyFont="1" applyFill="1" applyBorder="1" applyAlignment="1">
      <alignment vertical="center" wrapText="1"/>
    </xf>
    <xf numFmtId="14" fontId="29" fillId="3" borderId="0" xfId="0" applyNumberFormat="1" applyFont="1" applyFill="1"/>
    <xf numFmtId="0" fontId="6" fillId="0" borderId="0" xfId="0" applyFont="1" applyProtection="1">
      <protection hidden="1"/>
    </xf>
    <xf numFmtId="0" fontId="32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35" fillId="0" borderId="0" xfId="0" applyFont="1" applyAlignment="1" applyProtection="1">
      <alignment horizontal="center"/>
      <protection hidden="1"/>
    </xf>
    <xf numFmtId="0" fontId="52" fillId="0" borderId="0" xfId="0" applyFont="1"/>
    <xf numFmtId="0" fontId="30" fillId="0" borderId="0" xfId="0" applyFont="1"/>
    <xf numFmtId="0" fontId="38" fillId="0" borderId="0" xfId="0" applyFont="1" applyProtection="1">
      <protection hidden="1"/>
    </xf>
    <xf numFmtId="0" fontId="30" fillId="0" borderId="68" xfId="0" applyFont="1" applyFill="1" applyBorder="1" applyAlignment="1">
      <alignment horizontal="center" vertical="center"/>
    </xf>
    <xf numFmtId="0" fontId="30" fillId="0" borderId="68" xfId="0" applyFont="1" applyFill="1" applyBorder="1" applyAlignment="1"/>
    <xf numFmtId="0" fontId="4" fillId="0" borderId="0" xfId="0" applyFont="1" applyBorder="1" applyAlignment="1" applyProtection="1">
      <alignment shrinkToFit="1"/>
    </xf>
    <xf numFmtId="0" fontId="0" fillId="0" borderId="0" xfId="0" applyAlignment="1" applyProtection="1"/>
    <xf numFmtId="0" fontId="30" fillId="0" borderId="0" xfId="0" applyFont="1" applyFill="1" applyAlignment="1" applyProtection="1">
      <alignment vertical="center"/>
    </xf>
    <xf numFmtId="0" fontId="30" fillId="0" borderId="0" xfId="0" applyFont="1" applyFill="1" applyAlignment="1" applyProtection="1"/>
    <xf numFmtId="0" fontId="37" fillId="3" borderId="0" xfId="0" applyFont="1" applyFill="1" applyBorder="1" applyAlignment="1" applyProtection="1"/>
    <xf numFmtId="0" fontId="12" fillId="3" borderId="0" xfId="0" applyFont="1" applyFill="1" applyBorder="1" applyAlignment="1" applyProtection="1">
      <alignment vertical="center"/>
    </xf>
    <xf numFmtId="0" fontId="0" fillId="3" borderId="0" xfId="0" applyFill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12" fillId="3" borderId="36" xfId="0" applyFont="1" applyFill="1" applyBorder="1" applyAlignment="1" applyProtection="1">
      <alignment vertical="center"/>
    </xf>
    <xf numFmtId="0" fontId="31" fillId="3" borderId="0" xfId="0" applyFont="1" applyFill="1" applyBorder="1" applyAlignment="1" applyProtection="1"/>
    <xf numFmtId="0" fontId="29" fillId="3" borderId="0" xfId="0" applyFont="1" applyFill="1" applyBorder="1" applyProtection="1"/>
    <xf numFmtId="0" fontId="0" fillId="3" borderId="0" xfId="0" applyFill="1" applyBorder="1" applyProtection="1"/>
    <xf numFmtId="0" fontId="0" fillId="3" borderId="0" xfId="0" applyFill="1" applyAlignment="1" applyProtection="1">
      <alignment wrapText="1"/>
    </xf>
    <xf numFmtId="0" fontId="29" fillId="3" borderId="0" xfId="0" applyFont="1" applyFill="1" applyProtection="1"/>
    <xf numFmtId="14" fontId="0" fillId="3" borderId="0" xfId="0" applyNumberFormat="1" applyFill="1" applyProtection="1"/>
    <xf numFmtId="0" fontId="31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164" fontId="50" fillId="3" borderId="0" xfId="0" applyNumberFormat="1" applyFont="1" applyFill="1" applyBorder="1" applyAlignment="1" applyProtection="1">
      <alignment horizontal="left" vertical="center" indent="1"/>
    </xf>
    <xf numFmtId="14" fontId="12" fillId="3" borderId="0" xfId="0" applyNumberFormat="1" applyFont="1" applyFill="1" applyBorder="1" applyAlignment="1" applyProtection="1">
      <alignment horizontal="center" vertical="center"/>
    </xf>
    <xf numFmtId="0" fontId="53" fillId="0" borderId="0" xfId="0" applyFont="1"/>
    <xf numFmtId="4" fontId="29" fillId="0" borderId="9" xfId="0" applyNumberFormat="1" applyFont="1" applyFill="1" applyBorder="1" applyAlignment="1" applyProtection="1">
      <alignment horizontal="center" shrinkToFit="1"/>
      <protection locked="0"/>
    </xf>
    <xf numFmtId="0" fontId="39" fillId="0" borderId="0" xfId="0" applyFont="1" applyAlignment="1" applyProtection="1">
      <alignment horizontal="center"/>
      <protection hidden="1"/>
    </xf>
    <xf numFmtId="0" fontId="12" fillId="3" borderId="69" xfId="0" applyFont="1" applyFill="1" applyBorder="1" applyAlignment="1">
      <alignment vertical="center"/>
    </xf>
    <xf numFmtId="0" fontId="0" fillId="3" borderId="70" xfId="0" applyFill="1" applyBorder="1" applyAlignment="1">
      <alignment vertical="center" shrinkToFit="1"/>
    </xf>
    <xf numFmtId="165" fontId="0" fillId="3" borderId="71" xfId="0" applyNumberFormat="1" applyFill="1" applyBorder="1" applyAlignment="1">
      <alignment horizontal="center" vertical="center" shrinkToFit="1"/>
    </xf>
    <xf numFmtId="165" fontId="0" fillId="3" borderId="72" xfId="0" applyNumberFormat="1" applyFill="1" applyBorder="1" applyAlignment="1">
      <alignment horizontal="center" vertical="center" shrinkToFit="1"/>
    </xf>
    <xf numFmtId="0" fontId="0" fillId="3" borderId="73" xfId="0" applyFill="1" applyBorder="1" applyAlignment="1">
      <alignment horizontal="center" vertical="center" shrinkToFit="1"/>
    </xf>
    <xf numFmtId="0" fontId="0" fillId="3" borderId="74" xfId="0" applyFill="1" applyBorder="1" applyAlignment="1">
      <alignment vertical="center"/>
    </xf>
    <xf numFmtId="0" fontId="0" fillId="3" borderId="75" xfId="0" applyFill="1" applyBorder="1" applyAlignment="1">
      <alignment horizontal="center" vertical="center" wrapText="1"/>
    </xf>
    <xf numFmtId="0" fontId="0" fillId="3" borderId="75" xfId="0" applyFill="1" applyBorder="1" applyAlignment="1">
      <alignment vertical="center"/>
    </xf>
    <xf numFmtId="0" fontId="12" fillId="3" borderId="19" xfId="0" applyFont="1" applyFill="1" applyBorder="1" applyAlignment="1">
      <alignment horizontal="center" vertical="center" wrapText="1"/>
    </xf>
    <xf numFmtId="0" fontId="31" fillId="0" borderId="0" xfId="0" applyFont="1"/>
    <xf numFmtId="0" fontId="3" fillId="3" borderId="27" xfId="0" applyFont="1" applyFill="1" applyBorder="1" applyAlignment="1">
      <alignment horizontal="left" vertical="center" indent="1"/>
    </xf>
    <xf numFmtId="0" fontId="3" fillId="3" borderId="36" xfId="0" applyFont="1" applyFill="1" applyBorder="1" applyAlignment="1">
      <alignment vertical="center"/>
    </xf>
    <xf numFmtId="4" fontId="3" fillId="3" borderId="35" xfId="0" applyNumberFormat="1" applyFont="1" applyFill="1" applyBorder="1" applyAlignment="1">
      <alignment horizontal="center" vertical="center" shrinkToFit="1"/>
    </xf>
    <xf numFmtId="0" fontId="3" fillId="3" borderId="28" xfId="0" applyFont="1" applyFill="1" applyBorder="1" applyAlignment="1">
      <alignment horizontal="left" vertical="center" indent="1"/>
    </xf>
    <xf numFmtId="4" fontId="3" fillId="3" borderId="26" xfId="0" applyNumberFormat="1" applyFont="1" applyFill="1" applyBorder="1" applyAlignment="1">
      <alignment horizontal="center" vertical="center" shrinkToFit="1"/>
    </xf>
    <xf numFmtId="0" fontId="12" fillId="3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top"/>
    </xf>
    <xf numFmtId="0" fontId="29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2" fillId="0" borderId="0" xfId="0" quotePrefix="1" applyFont="1" applyFill="1" applyAlignment="1">
      <alignment vertical="top" wrapText="1"/>
    </xf>
    <xf numFmtId="0" fontId="0" fillId="0" borderId="0" xfId="0" applyFill="1" applyAlignment="1">
      <alignment horizontal="center" vertical="top"/>
    </xf>
    <xf numFmtId="0" fontId="49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54" fillId="0" borderId="0" xfId="1" applyFont="1" applyFill="1" applyAlignment="1" applyProtection="1">
      <alignment vertical="top" wrapText="1"/>
    </xf>
    <xf numFmtId="0" fontId="0" fillId="0" borderId="0" xfId="0" applyFill="1" applyAlignment="1">
      <alignment vertical="top" wrapText="1"/>
    </xf>
    <xf numFmtId="0" fontId="16" fillId="0" borderId="0" xfId="0" applyFont="1" applyFill="1" applyAlignment="1" applyProtection="1">
      <alignment horizontal="right"/>
      <protection hidden="1"/>
    </xf>
    <xf numFmtId="0" fontId="16" fillId="0" borderId="0" xfId="0" applyFont="1" applyFill="1" applyProtection="1">
      <protection hidden="1"/>
    </xf>
    <xf numFmtId="0" fontId="16" fillId="0" borderId="0" xfId="0" applyFont="1" applyFill="1" applyAlignment="1" applyProtection="1">
      <alignment horizontal="center"/>
      <protection hidden="1"/>
    </xf>
    <xf numFmtId="0" fontId="12" fillId="3" borderId="71" xfId="0" applyFont="1" applyFill="1" applyBorder="1" applyAlignment="1">
      <alignment horizontal="left" vertical="center" indent="1"/>
    </xf>
    <xf numFmtId="0" fontId="29" fillId="3" borderId="76" xfId="0" applyFont="1" applyFill="1" applyBorder="1" applyAlignment="1">
      <alignment vertical="center"/>
    </xf>
    <xf numFmtId="10" fontId="40" fillId="3" borderId="74" xfId="3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 applyProtection="1">
      <alignment horizontal="center" shrinkToFit="1"/>
      <protection locked="0"/>
    </xf>
    <xf numFmtId="10" fontId="40" fillId="3" borderId="77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left" indent="1"/>
    </xf>
    <xf numFmtId="0" fontId="12" fillId="3" borderId="19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right" vertical="center"/>
    </xf>
    <xf numFmtId="165" fontId="16" fillId="3" borderId="0" xfId="0" applyNumberFormat="1" applyFont="1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left" indent="1"/>
    </xf>
    <xf numFmtId="0" fontId="7" fillId="3" borderId="0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 wrapText="1"/>
    </xf>
    <xf numFmtId="16" fontId="24" fillId="0" borderId="16" xfId="0" applyNumberFormat="1" applyFont="1" applyBorder="1" applyAlignment="1" applyProtection="1">
      <alignment vertical="center" shrinkToFit="1"/>
      <protection locked="0"/>
    </xf>
    <xf numFmtId="166" fontId="0" fillId="0" borderId="47" xfId="0" applyNumberFormat="1" applyBorder="1" applyAlignment="1" applyProtection="1">
      <alignment horizontal="center" shrinkToFit="1"/>
      <protection locked="0"/>
    </xf>
    <xf numFmtId="166" fontId="0" fillId="0" borderId="95" xfId="0" applyNumberFormat="1" applyBorder="1" applyAlignment="1" applyProtection="1">
      <alignment horizontal="center" shrinkToFit="1"/>
      <protection locked="0"/>
    </xf>
    <xf numFmtId="166" fontId="0" fillId="0" borderId="110" xfId="0" applyNumberFormat="1" applyBorder="1" applyAlignment="1" applyProtection="1">
      <alignment horizontal="center" shrinkToFit="1"/>
      <protection locked="0"/>
    </xf>
    <xf numFmtId="0" fontId="2" fillId="0" borderId="0" xfId="0" applyFont="1" applyAlignment="1">
      <alignment vertical="center"/>
    </xf>
    <xf numFmtId="4" fontId="2" fillId="0" borderId="9" xfId="0" applyNumberFormat="1" applyFont="1" applyFill="1" applyBorder="1" applyAlignment="1" applyProtection="1">
      <alignment horizontal="center" shrinkToFit="1"/>
      <protection locked="0"/>
    </xf>
    <xf numFmtId="0" fontId="31" fillId="3" borderId="0" xfId="0" applyFont="1" applyFill="1" applyAlignment="1" applyProtection="1">
      <alignment horizontal="left"/>
    </xf>
    <xf numFmtId="166" fontId="49" fillId="3" borderId="39" xfId="0" applyNumberFormat="1" applyFont="1" applyFill="1" applyBorder="1" applyAlignment="1">
      <alignment horizontal="center" vertical="center" shrinkToFit="1"/>
    </xf>
    <xf numFmtId="166" fontId="49" fillId="3" borderId="40" xfId="0" applyNumberFormat="1" applyFont="1" applyFill="1" applyBorder="1" applyAlignment="1">
      <alignment horizontal="center" vertical="center" shrinkToFit="1"/>
    </xf>
    <xf numFmtId="166" fontId="49" fillId="3" borderId="41" xfId="0" applyNumberFormat="1" applyFont="1" applyFill="1" applyBorder="1" applyAlignment="1">
      <alignment horizontal="center" vertical="center" shrinkToFit="1"/>
    </xf>
    <xf numFmtId="0" fontId="7" fillId="3" borderId="20" xfId="0" applyFont="1" applyFill="1" applyBorder="1" applyAlignment="1">
      <alignment horizontal="left" vertical="top" wrapText="1" indent="1"/>
    </xf>
    <xf numFmtId="0" fontId="0" fillId="3" borderId="20" xfId="0" applyFill="1" applyBorder="1" applyAlignment="1">
      <alignment horizontal="left" vertical="top" wrapText="1" indent="1"/>
    </xf>
    <xf numFmtId="0" fontId="0" fillId="3" borderId="20" xfId="0" applyFill="1" applyBorder="1" applyAlignment="1">
      <alignment horizontal="left" indent="1"/>
    </xf>
    <xf numFmtId="0" fontId="0" fillId="3" borderId="78" xfId="0" applyFill="1" applyBorder="1" applyAlignment="1">
      <alignment horizontal="left" indent="1"/>
    </xf>
    <xf numFmtId="4" fontId="0" fillId="3" borderId="72" xfId="0" applyNumberFormat="1" applyFill="1" applyBorder="1" applyAlignment="1">
      <alignment horizontal="center" vertical="center" shrinkToFit="1"/>
    </xf>
    <xf numFmtId="4" fontId="0" fillId="3" borderId="56" xfId="0" applyNumberFormat="1" applyFill="1" applyBorder="1" applyAlignment="1">
      <alignment horizontal="center" vertical="center" shrinkToFit="1"/>
    </xf>
    <xf numFmtId="4" fontId="0" fillId="3" borderId="79" xfId="0" applyNumberFormat="1" applyFill="1" applyBorder="1" applyAlignment="1">
      <alignment horizontal="center" vertical="center" shrinkToFit="1"/>
    </xf>
    <xf numFmtId="166" fontId="0" fillId="3" borderId="80" xfId="0" applyNumberFormat="1" applyFill="1" applyBorder="1" applyAlignment="1">
      <alignment horizontal="center" shrinkToFit="1"/>
    </xf>
    <xf numFmtId="166" fontId="0" fillId="3" borderId="40" xfId="0" applyNumberFormat="1" applyFill="1" applyBorder="1" applyAlignment="1">
      <alignment horizontal="center" shrinkToFit="1"/>
    </xf>
    <xf numFmtId="166" fontId="0" fillId="3" borderId="5" xfId="0" applyNumberFormat="1" applyFill="1" applyBorder="1" applyAlignment="1">
      <alignment horizontal="center" shrinkToFit="1"/>
    </xf>
    <xf numFmtId="4" fontId="21" fillId="3" borderId="56" xfId="0" applyNumberFormat="1" applyFont="1" applyFill="1" applyBorder="1" applyAlignment="1">
      <alignment horizontal="center" vertical="center" shrinkToFit="1"/>
    </xf>
    <xf numFmtId="4" fontId="21" fillId="3" borderId="21" xfId="0" applyNumberFormat="1" applyFont="1" applyFill="1" applyBorder="1" applyAlignment="1">
      <alignment horizontal="center" vertical="center" shrinkToFit="1"/>
    </xf>
    <xf numFmtId="0" fontId="12" fillId="3" borderId="3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 wrapText="1" indent="1"/>
    </xf>
    <xf numFmtId="0" fontId="21" fillId="3" borderId="0" xfId="0" applyFont="1" applyFill="1" applyBorder="1" applyAlignment="1">
      <alignment horizontal="left" wrapText="1" indent="1"/>
    </xf>
    <xf numFmtId="0" fontId="16" fillId="3" borderId="0" xfId="0" applyFont="1" applyFill="1" applyBorder="1" applyAlignment="1">
      <alignment horizontal="right" vertical="center" indent="1" shrinkToFit="1"/>
    </xf>
    <xf numFmtId="0" fontId="21" fillId="3" borderId="0" xfId="0" applyFont="1" applyFill="1" applyBorder="1" applyAlignment="1">
      <alignment horizontal="right" vertical="center" indent="1" shrinkToFit="1"/>
    </xf>
    <xf numFmtId="0" fontId="12" fillId="3" borderId="22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166" fontId="12" fillId="3" borderId="39" xfId="0" applyNumberFormat="1" applyFont="1" applyFill="1" applyBorder="1" applyAlignment="1">
      <alignment horizontal="center" vertical="center" wrapText="1"/>
    </xf>
    <xf numFmtId="166" fontId="12" fillId="3" borderId="40" xfId="0" applyNumberFormat="1" applyFont="1" applyFill="1" applyBorder="1" applyAlignment="1">
      <alignment horizontal="center" vertical="center" wrapText="1"/>
    </xf>
    <xf numFmtId="166" fontId="0" fillId="3" borderId="5" xfId="0" applyNumberFormat="1" applyFill="1" applyBorder="1" applyAlignment="1">
      <alignment horizontal="center" vertical="center"/>
    </xf>
    <xf numFmtId="0" fontId="12" fillId="3" borderId="72" xfId="0" applyFont="1" applyFill="1" applyBorder="1" applyAlignment="1">
      <alignment horizontal="center" vertical="center" wrapText="1"/>
    </xf>
    <xf numFmtId="0" fontId="12" fillId="3" borderId="79" xfId="0" applyFont="1" applyFill="1" applyBorder="1" applyAlignment="1">
      <alignment horizontal="center" vertical="center" wrapText="1"/>
    </xf>
    <xf numFmtId="0" fontId="12" fillId="3" borderId="83" xfId="0" applyFont="1" applyFill="1" applyBorder="1" applyAlignment="1">
      <alignment horizontal="left" vertical="center" indent="1"/>
    </xf>
    <xf numFmtId="0" fontId="12" fillId="3" borderId="20" xfId="0" applyFont="1" applyFill="1" applyBorder="1" applyAlignment="1">
      <alignment horizontal="left" vertical="center" indent="1"/>
    </xf>
    <xf numFmtId="0" fontId="0" fillId="3" borderId="78" xfId="0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center" vertical="center"/>
    </xf>
    <xf numFmtId="0" fontId="16" fillId="3" borderId="72" xfId="0" applyFont="1" applyFill="1" applyBorder="1" applyAlignment="1">
      <alignment horizontal="center" vertical="center" wrapText="1"/>
    </xf>
    <xf numFmtId="0" fontId="16" fillId="3" borderId="79" xfId="0" applyFont="1" applyFill="1" applyBorder="1" applyAlignment="1">
      <alignment horizontal="center" vertical="center" wrapText="1"/>
    </xf>
    <xf numFmtId="0" fontId="16" fillId="3" borderId="73" xfId="0" applyFont="1" applyFill="1" applyBorder="1" applyAlignment="1">
      <alignment horizontal="center" vertical="center" wrapText="1"/>
    </xf>
    <xf numFmtId="0" fontId="21" fillId="3" borderId="81" xfId="0" applyFont="1" applyFill="1" applyBorder="1" applyAlignment="1">
      <alignment horizontal="center" vertical="center" wrapText="1"/>
    </xf>
    <xf numFmtId="0" fontId="12" fillId="3" borderId="82" xfId="0" applyFont="1" applyFill="1" applyBorder="1" applyAlignment="1">
      <alignment horizontal="center" vertical="center" wrapText="1"/>
    </xf>
    <xf numFmtId="0" fontId="12" fillId="3" borderId="56" xfId="0" applyFont="1" applyFill="1" applyBorder="1" applyAlignment="1">
      <alignment horizontal="center" vertical="center" wrapText="1"/>
    </xf>
    <xf numFmtId="0" fontId="0" fillId="3" borderId="79" xfId="0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84" xfId="0" applyFont="1" applyFill="1" applyBorder="1" applyAlignment="1">
      <alignment horizontal="center" vertical="center"/>
    </xf>
    <xf numFmtId="0" fontId="12" fillId="3" borderId="72" xfId="0" applyFont="1" applyFill="1" applyBorder="1" applyAlignment="1">
      <alignment horizontal="center" vertical="center"/>
    </xf>
    <xf numFmtId="0" fontId="12" fillId="3" borderId="79" xfId="0" applyFont="1" applyFill="1" applyBorder="1" applyAlignment="1">
      <alignment horizontal="center" vertical="center"/>
    </xf>
    <xf numFmtId="0" fontId="0" fillId="3" borderId="80" xfId="0" applyFill="1" applyBorder="1" applyAlignment="1">
      <alignment horizontal="center" shrinkToFit="1"/>
    </xf>
    <xf numFmtId="0" fontId="0" fillId="3" borderId="40" xfId="0" applyFill="1" applyBorder="1" applyAlignment="1">
      <alignment horizontal="center" shrinkToFit="1"/>
    </xf>
    <xf numFmtId="0" fontId="0" fillId="3" borderId="5" xfId="0" applyFill="1" applyBorder="1" applyAlignment="1">
      <alignment horizontal="center" shrinkToFit="1"/>
    </xf>
    <xf numFmtId="0" fontId="12" fillId="3" borderId="39" xfId="0" applyFont="1" applyFill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21" fillId="3" borderId="73" xfId="0" applyFont="1" applyFill="1" applyBorder="1" applyAlignment="1">
      <alignment horizontal="center" vertical="center" wrapText="1"/>
    </xf>
    <xf numFmtId="16" fontId="7" fillId="3" borderId="20" xfId="0" applyNumberFormat="1" applyFont="1" applyFill="1" applyBorder="1" applyAlignment="1">
      <alignment horizontal="left" vertical="top" wrapText="1" indent="1"/>
    </xf>
    <xf numFmtId="49" fontId="7" fillId="3" borderId="20" xfId="0" applyNumberFormat="1" applyFont="1" applyFill="1" applyBorder="1" applyAlignment="1">
      <alignment horizontal="left" vertical="top" wrapText="1" indent="1"/>
    </xf>
    <xf numFmtId="49" fontId="0" fillId="3" borderId="20" xfId="0" applyNumberFormat="1" applyFill="1" applyBorder="1" applyAlignment="1">
      <alignment horizontal="left" vertical="top" wrapText="1" indent="1"/>
    </xf>
    <xf numFmtId="49" fontId="0" fillId="3" borderId="20" xfId="0" applyNumberFormat="1" applyFill="1" applyBorder="1" applyAlignment="1">
      <alignment horizontal="left" indent="1"/>
    </xf>
    <xf numFmtId="49" fontId="0" fillId="3" borderId="78" xfId="0" applyNumberFormat="1" applyFill="1" applyBorder="1" applyAlignment="1">
      <alignment horizontal="left" indent="1"/>
    </xf>
    <xf numFmtId="0" fontId="31" fillId="3" borderId="73" xfId="0" applyFont="1" applyFill="1" applyBorder="1" applyAlignment="1">
      <alignment horizontal="center" vertical="center" wrapText="1"/>
    </xf>
    <xf numFmtId="0" fontId="31" fillId="3" borderId="81" xfId="0" applyFont="1" applyFill="1" applyBorder="1" applyAlignment="1">
      <alignment horizontal="center" vertical="center" wrapText="1"/>
    </xf>
    <xf numFmtId="0" fontId="12" fillId="3" borderId="85" xfId="0" applyFont="1" applyFill="1" applyBorder="1" applyAlignment="1">
      <alignment horizontal="center" vertical="center"/>
    </xf>
    <xf numFmtId="0" fontId="12" fillId="3" borderId="86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4" fontId="12" fillId="3" borderId="82" xfId="0" applyNumberFormat="1" applyFont="1" applyFill="1" applyBorder="1" applyAlignment="1">
      <alignment horizontal="center" vertical="center" shrinkToFit="1"/>
    </xf>
    <xf numFmtId="4" fontId="12" fillId="3" borderId="21" xfId="0" applyNumberFormat="1" applyFont="1" applyFill="1" applyBorder="1" applyAlignment="1">
      <alignment horizontal="center" vertical="center" shrinkToFit="1"/>
    </xf>
    <xf numFmtId="0" fontId="7" fillId="3" borderId="78" xfId="0" applyFont="1" applyFill="1" applyBorder="1" applyAlignment="1">
      <alignment horizontal="left" vertical="top" wrapText="1" indent="1"/>
    </xf>
    <xf numFmtId="0" fontId="12" fillId="3" borderId="31" xfId="0" applyFont="1" applyFill="1" applyBorder="1" applyAlignment="1">
      <alignment horizontal="left" vertical="center" indent="1"/>
    </xf>
    <xf numFmtId="0" fontId="12" fillId="3" borderId="78" xfId="0" applyFont="1" applyFill="1" applyBorder="1" applyAlignment="1">
      <alignment horizontal="left" vertical="center" indent="1"/>
    </xf>
    <xf numFmtId="0" fontId="12" fillId="3" borderId="57" xfId="0" applyFont="1" applyFill="1" applyBorder="1" applyAlignment="1">
      <alignment horizontal="center" vertical="center"/>
    </xf>
    <xf numFmtId="0" fontId="12" fillId="3" borderId="8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31" fillId="3" borderId="0" xfId="0" applyFont="1" applyFill="1" applyBorder="1" applyAlignment="1" applyProtection="1">
      <alignment horizontal="center"/>
    </xf>
    <xf numFmtId="0" fontId="31" fillId="3" borderId="69" xfId="0" applyFont="1" applyFill="1" applyBorder="1" applyAlignment="1" applyProtection="1">
      <alignment horizontal="center"/>
    </xf>
    <xf numFmtId="165" fontId="0" fillId="3" borderId="58" xfId="0" applyNumberFormat="1" applyFill="1" applyBorder="1" applyAlignment="1">
      <alignment horizontal="center" vertical="center" shrinkToFit="1"/>
    </xf>
    <xf numFmtId="165" fontId="0" fillId="3" borderId="29" xfId="0" applyNumberFormat="1" applyFill="1" applyBorder="1" applyAlignment="1">
      <alignment horizontal="center" vertical="center" shrinkToFit="1"/>
    </xf>
    <xf numFmtId="0" fontId="12" fillId="3" borderId="58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59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165" fontId="0" fillId="3" borderId="62" xfId="0" applyNumberFormat="1" applyFill="1" applyBorder="1" applyAlignment="1">
      <alignment horizontal="center" vertical="center" shrinkToFit="1"/>
    </xf>
    <xf numFmtId="166" fontId="0" fillId="3" borderId="59" xfId="0" applyNumberFormat="1" applyFill="1" applyBorder="1" applyAlignment="1">
      <alignment horizontal="center" vertical="center" shrinkToFit="1"/>
    </xf>
    <xf numFmtId="166" fontId="0" fillId="3" borderId="38" xfId="0" applyNumberFormat="1" applyFill="1" applyBorder="1" applyAlignment="1">
      <alignment horizontal="center" vertical="center" shrinkToFit="1"/>
    </xf>
    <xf numFmtId="0" fontId="12" fillId="3" borderId="89" xfId="0" applyFont="1" applyFill="1" applyBorder="1" applyAlignment="1">
      <alignment horizontal="center" vertical="center" wrapText="1"/>
    </xf>
    <xf numFmtId="0" fontId="12" fillId="3" borderId="90" xfId="0" applyFont="1" applyFill="1" applyBorder="1" applyAlignment="1">
      <alignment horizontal="center" vertical="center" wrapText="1"/>
    </xf>
    <xf numFmtId="166" fontId="0" fillId="3" borderId="64" xfId="0" applyNumberFormat="1" applyFill="1" applyBorder="1" applyAlignment="1">
      <alignment horizontal="center" vertical="center" shrinkToFit="1"/>
    </xf>
    <xf numFmtId="14" fontId="0" fillId="3" borderId="36" xfId="0" applyNumberFormat="1" applyFill="1" applyBorder="1" applyAlignment="1" applyProtection="1">
      <alignment horizontal="center"/>
    </xf>
    <xf numFmtId="0" fontId="7" fillId="3" borderId="0" xfId="0" applyFont="1" applyFill="1" applyAlignment="1">
      <alignment horizontal="right" wrapText="1" shrinkToFit="1"/>
    </xf>
    <xf numFmtId="0" fontId="7" fillId="3" borderId="23" xfId="0" applyFont="1" applyFill="1" applyBorder="1" applyAlignment="1">
      <alignment horizontal="left" vertical="center" wrapText="1"/>
    </xf>
    <xf numFmtId="0" fontId="0" fillId="3" borderId="83" xfId="0" applyFill="1" applyBorder="1" applyAlignment="1">
      <alignment horizontal="left" vertical="center" indent="1"/>
    </xf>
    <xf numFmtId="0" fontId="0" fillId="3" borderId="83" xfId="0" applyFill="1" applyBorder="1" applyAlignment="1">
      <alignment horizontal="left" vertical="center" wrapText="1" indent="1"/>
    </xf>
    <xf numFmtId="0" fontId="0" fillId="3" borderId="78" xfId="0" applyFill="1" applyBorder="1" applyAlignment="1">
      <alignment horizontal="left" vertical="center" wrapText="1" indent="1"/>
    </xf>
    <xf numFmtId="0" fontId="12" fillId="3" borderId="70" xfId="0" applyFont="1" applyFill="1" applyBorder="1" applyAlignment="1">
      <alignment horizontal="center" vertical="center" wrapText="1"/>
    </xf>
    <xf numFmtId="0" fontId="12" fillId="3" borderId="91" xfId="0" applyFont="1" applyFill="1" applyBorder="1" applyAlignment="1">
      <alignment horizontal="center" vertical="center" wrapText="1"/>
    </xf>
    <xf numFmtId="0" fontId="12" fillId="3" borderId="60" xfId="0" applyFont="1" applyFill="1" applyBorder="1" applyAlignment="1">
      <alignment horizontal="center" vertical="center"/>
    </xf>
    <xf numFmtId="49" fontId="37" fillId="3" borderId="0" xfId="0" applyNumberFormat="1" applyFont="1" applyFill="1" applyBorder="1" applyAlignment="1" applyProtection="1">
      <alignment horizontal="left" indent="1"/>
    </xf>
    <xf numFmtId="49" fontId="37" fillId="3" borderId="36" xfId="0" applyNumberFormat="1" applyFont="1" applyFill="1" applyBorder="1" applyAlignment="1" applyProtection="1">
      <alignment horizontal="left" inden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82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left" vertical="center" indent="1"/>
    </xf>
    <xf numFmtId="0" fontId="12" fillId="3" borderId="28" xfId="0" applyFont="1" applyFill="1" applyBorder="1" applyAlignment="1">
      <alignment horizontal="left" vertical="center" indent="1"/>
    </xf>
    <xf numFmtId="0" fontId="12" fillId="3" borderId="29" xfId="0" applyFont="1" applyFill="1" applyBorder="1" applyAlignment="1">
      <alignment horizontal="left" vertical="center" inden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88" xfId="0" applyFont="1" applyFill="1" applyBorder="1" applyAlignment="1">
      <alignment horizontal="left" vertical="center" indent="1"/>
    </xf>
    <xf numFmtId="0" fontId="16" fillId="0" borderId="0" xfId="0" applyFont="1" applyFill="1" applyAlignment="1" applyProtection="1">
      <alignment horizontal="center" shrinkToFit="1"/>
      <protection hidden="1"/>
    </xf>
    <xf numFmtId="167" fontId="16" fillId="0" borderId="0" xfId="0" applyNumberFormat="1" applyFont="1" applyFill="1" applyAlignment="1" applyProtection="1">
      <alignment horizontal="center"/>
      <protection hidden="1"/>
    </xf>
    <xf numFmtId="0" fontId="34" fillId="0" borderId="0" xfId="0" applyFont="1" applyAlignment="1" applyProtection="1">
      <alignment horizontal="center" shrinkToFit="1"/>
      <protection hidden="1"/>
    </xf>
    <xf numFmtId="0" fontId="16" fillId="0" borderId="0" xfId="0" applyFont="1" applyFill="1" applyAlignment="1" applyProtection="1">
      <alignment horizontal="left" indent="1" shrinkToFit="1"/>
      <protection hidden="1"/>
    </xf>
    <xf numFmtId="0" fontId="12" fillId="0" borderId="18" xfId="0" applyFont="1" applyFill="1" applyBorder="1" applyAlignment="1">
      <alignment horizontal="right" vertical="center" indent="1"/>
    </xf>
    <xf numFmtId="0" fontId="0" fillId="0" borderId="3" xfId="0" applyFill="1" applyBorder="1" applyAlignment="1">
      <alignment horizontal="right" vertical="center" indent="1"/>
    </xf>
    <xf numFmtId="0" fontId="34" fillId="0" borderId="0" xfId="0" applyFont="1" applyAlignment="1" applyProtection="1">
      <alignment shrinkToFit="1"/>
      <protection hidden="1"/>
    </xf>
    <xf numFmtId="0" fontId="34" fillId="0" borderId="0" xfId="0" applyFont="1" applyAlignment="1" applyProtection="1">
      <alignment horizontal="left" shrinkToFit="1"/>
      <protection hidden="1"/>
    </xf>
    <xf numFmtId="0" fontId="8" fillId="2" borderId="92" xfId="2" applyFont="1" applyFill="1" applyBorder="1" applyAlignment="1">
      <alignment horizontal="left" vertical="center" wrapText="1" indent="1"/>
    </xf>
    <xf numFmtId="0" fontId="29" fillId="0" borderId="93" xfId="2" applyBorder="1" applyAlignment="1">
      <alignment horizontal="left" vertical="center" indent="1"/>
    </xf>
    <xf numFmtId="0" fontId="29" fillId="0" borderId="94" xfId="2" applyBorder="1" applyAlignment="1">
      <alignment horizontal="left" vertical="center" indent="1"/>
    </xf>
    <xf numFmtId="0" fontId="8" fillId="2" borderId="92" xfId="0" applyFont="1" applyFill="1" applyBorder="1" applyAlignment="1">
      <alignment horizontal="left" vertical="center" wrapText="1" indent="1"/>
    </xf>
    <xf numFmtId="0" fontId="0" fillId="0" borderId="93" xfId="0" applyBorder="1" applyAlignment="1">
      <alignment horizontal="left" vertical="center" wrapText="1" indent="1"/>
    </xf>
    <xf numFmtId="0" fontId="0" fillId="0" borderId="94" xfId="0" applyBorder="1" applyAlignment="1">
      <alignment horizontal="left" vertical="center" wrapText="1" indent="1"/>
    </xf>
    <xf numFmtId="0" fontId="33" fillId="0" borderId="0" xfId="0" applyFont="1" applyAlignment="1" applyProtection="1">
      <protection hidden="1"/>
    </xf>
    <xf numFmtId="0" fontId="29" fillId="0" borderId="0" xfId="2" applyFont="1" applyAlignment="1" applyProtection="1">
      <alignment horizontal="left" indent="1" shrinkToFit="1"/>
      <protection hidden="1"/>
    </xf>
    <xf numFmtId="0" fontId="3" fillId="2" borderId="92" xfId="0" applyFont="1" applyFill="1" applyBorder="1" applyAlignment="1">
      <alignment horizontal="left" vertical="center" indent="1"/>
    </xf>
    <xf numFmtId="0" fontId="0" fillId="0" borderId="93" xfId="0" applyBorder="1" applyAlignment="1">
      <alignment horizontal="left" vertical="center" indent="1"/>
    </xf>
    <xf numFmtId="0" fontId="0" fillId="0" borderId="94" xfId="0" applyBorder="1" applyAlignment="1">
      <alignment horizontal="left" vertical="center" indent="1"/>
    </xf>
    <xf numFmtId="0" fontId="11" fillId="2" borderId="92" xfId="2" applyFont="1" applyFill="1" applyBorder="1" applyAlignment="1">
      <alignment horizontal="left" vertical="center" wrapText="1" indent="1"/>
    </xf>
    <xf numFmtId="0" fontId="11" fillId="2" borderId="93" xfId="2" applyFont="1" applyFill="1" applyBorder="1" applyAlignment="1">
      <alignment horizontal="left" vertical="center" wrapText="1" indent="1"/>
    </xf>
    <xf numFmtId="0" fontId="11" fillId="2" borderId="94" xfId="2" applyFont="1" applyFill="1" applyBorder="1" applyAlignment="1">
      <alignment horizontal="left" vertical="center" wrapText="1" indent="1"/>
    </xf>
    <xf numFmtId="0" fontId="12" fillId="0" borderId="92" xfId="2" applyFont="1" applyBorder="1" applyAlignment="1">
      <alignment horizontal="right" vertical="center" wrapText="1" indent="1"/>
    </xf>
    <xf numFmtId="0" fontId="12" fillId="0" borderId="93" xfId="2" applyFont="1" applyBorder="1" applyAlignment="1">
      <alignment horizontal="right" vertical="center" wrapText="1" indent="1"/>
    </xf>
    <xf numFmtId="0" fontId="12" fillId="0" borderId="94" xfId="2" applyFont="1" applyBorder="1" applyAlignment="1">
      <alignment horizontal="right" vertical="center" wrapText="1" indent="1"/>
    </xf>
    <xf numFmtId="0" fontId="12" fillId="0" borderId="17" xfId="0" applyFont="1" applyFill="1" applyBorder="1" applyAlignment="1">
      <alignment horizontal="right" vertical="center" indent="1"/>
    </xf>
    <xf numFmtId="0" fontId="12" fillId="0" borderId="2" xfId="0" applyFont="1" applyFill="1" applyBorder="1" applyAlignment="1">
      <alignment horizontal="right" vertical="center" indent="1"/>
    </xf>
    <xf numFmtId="0" fontId="12" fillId="0" borderId="16" xfId="0" applyFont="1" applyFill="1" applyBorder="1" applyAlignment="1">
      <alignment horizontal="right" vertical="center" indent="1"/>
    </xf>
    <xf numFmtId="0" fontId="12" fillId="0" borderId="15" xfId="0" applyFont="1" applyBorder="1" applyAlignment="1">
      <alignment horizontal="right" vertical="center" indent="1"/>
    </xf>
    <xf numFmtId="0" fontId="29" fillId="0" borderId="93" xfId="2" applyBorder="1" applyAlignment="1">
      <alignment horizontal="left" vertical="center" wrapText="1" indent="1"/>
    </xf>
    <xf numFmtId="0" fontId="29" fillId="0" borderId="94" xfId="2" applyBorder="1" applyAlignment="1">
      <alignment horizontal="left" vertical="center" wrapText="1" indent="1"/>
    </xf>
    <xf numFmtId="0" fontId="7" fillId="2" borderId="17" xfId="0" applyFont="1" applyFill="1" applyBorder="1" applyAlignment="1">
      <alignment horizontal="left" vertical="center" wrapText="1" indent="1"/>
    </xf>
    <xf numFmtId="0" fontId="7" fillId="2" borderId="17" xfId="0" applyFont="1" applyFill="1" applyBorder="1" applyAlignment="1">
      <alignment horizontal="left" vertical="center" indent="1"/>
    </xf>
    <xf numFmtId="0" fontId="7" fillId="2" borderId="18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16" xfId="0" applyFont="1" applyFill="1" applyBorder="1" applyAlignment="1">
      <alignment horizontal="left" vertical="center" indent="1"/>
    </xf>
    <xf numFmtId="0" fontId="7" fillId="2" borderId="15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horizontal="left" vertical="center" indent="1"/>
    </xf>
    <xf numFmtId="164" fontId="18" fillId="0" borderId="100" xfId="0" applyNumberFormat="1" applyFont="1" applyFill="1" applyBorder="1" applyAlignment="1">
      <alignment horizontal="center" vertical="center" shrinkToFit="1"/>
    </xf>
    <xf numFmtId="164" fontId="18" fillId="0" borderId="101" xfId="0" applyNumberFormat="1" applyFont="1" applyFill="1" applyBorder="1" applyAlignment="1">
      <alignment horizontal="center" vertical="center" shrinkToFit="1"/>
    </xf>
    <xf numFmtId="165" fontId="36" fillId="0" borderId="102" xfId="0" applyNumberFormat="1" applyFont="1" applyBorder="1" applyAlignment="1">
      <alignment horizontal="center" shrinkToFit="1"/>
    </xf>
    <xf numFmtId="0" fontId="7" fillId="5" borderId="2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vertical="center"/>
    </xf>
    <xf numFmtId="0" fontId="30" fillId="3" borderId="0" xfId="0" applyFont="1" applyFill="1" applyAlignment="1" applyProtection="1">
      <alignment horizontal="center"/>
      <protection locked="0"/>
    </xf>
    <xf numFmtId="0" fontId="7" fillId="2" borderId="46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vertical="center"/>
    </xf>
    <xf numFmtId="0" fontId="7" fillId="2" borderId="48" xfId="0" applyFont="1" applyFill="1" applyBorder="1" applyAlignment="1">
      <alignment vertical="center"/>
    </xf>
    <xf numFmtId="0" fontId="14" fillId="0" borderId="107" xfId="0" applyNumberFormat="1" applyFont="1" applyFill="1" applyBorder="1" applyAlignment="1" applyProtection="1">
      <alignment horizontal="left" indent="1" shrinkToFit="1"/>
      <protection locked="0"/>
    </xf>
    <xf numFmtId="0" fontId="14" fillId="0" borderId="108" xfId="0" applyNumberFormat="1" applyFont="1" applyFill="1" applyBorder="1" applyAlignment="1" applyProtection="1">
      <alignment horizontal="left" indent="1" shrinkToFit="1"/>
      <protection locked="0"/>
    </xf>
    <xf numFmtId="0" fontId="14" fillId="0" borderId="109" xfId="0" applyNumberFormat="1" applyFont="1" applyFill="1" applyBorder="1" applyAlignment="1" applyProtection="1">
      <alignment horizontal="left" indent="1" shrinkToFit="1"/>
      <protection locked="0"/>
    </xf>
    <xf numFmtId="0" fontId="14" fillId="0" borderId="2" xfId="0" applyFont="1" applyFill="1" applyBorder="1" applyAlignment="1" applyProtection="1">
      <alignment horizontal="left" indent="1" shrinkToFit="1"/>
      <protection locked="0"/>
    </xf>
    <xf numFmtId="0" fontId="14" fillId="0" borderId="46" xfId="0" applyFont="1" applyFill="1" applyBorder="1" applyAlignment="1" applyProtection="1">
      <alignment horizontal="left" indent="1" shrinkToFit="1"/>
      <protection locked="0"/>
    </xf>
    <xf numFmtId="168" fontId="14" fillId="0" borderId="3" xfId="0" applyNumberFormat="1" applyFont="1" applyFill="1" applyBorder="1" applyAlignment="1" applyProtection="1">
      <alignment horizontal="left" indent="1"/>
      <protection locked="0"/>
    </xf>
    <xf numFmtId="0" fontId="52" fillId="0" borderId="0" xfId="0" applyFont="1" applyAlignment="1">
      <alignment horizontal="left"/>
    </xf>
    <xf numFmtId="0" fontId="30" fillId="0" borderId="0" xfId="0" applyFont="1" applyFill="1" applyBorder="1" applyAlignment="1" applyProtection="1">
      <alignment horizontal="left" vertical="center" shrinkToFit="1"/>
    </xf>
    <xf numFmtId="14" fontId="4" fillId="0" borderId="0" xfId="0" applyNumberFormat="1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 applyProtection="1">
      <alignment horizontal="left" vertical="center" shrinkToFit="1"/>
    </xf>
    <xf numFmtId="14" fontId="0" fillId="0" borderId="0" xfId="0" applyNumberForma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12" fillId="0" borderId="68" xfId="0" applyFont="1" applyFill="1" applyBorder="1" applyAlignment="1" applyProtection="1">
      <alignment horizontal="left" vertical="center" wrapText="1"/>
      <protection locked="0"/>
    </xf>
    <xf numFmtId="0" fontId="14" fillId="2" borderId="96" xfId="0" applyFont="1" applyFill="1" applyBorder="1" applyAlignment="1">
      <alignment horizontal="left"/>
    </xf>
    <xf numFmtId="0" fontId="0" fillId="0" borderId="31" xfId="0" applyBorder="1" applyAlignment="1"/>
    <xf numFmtId="0" fontId="0" fillId="0" borderId="97" xfId="0" applyBorder="1" applyAlignment="1"/>
    <xf numFmtId="0" fontId="0" fillId="0" borderId="98" xfId="0" applyBorder="1" applyAlignment="1"/>
    <xf numFmtId="0" fontId="0" fillId="0" borderId="68" xfId="0" applyBorder="1" applyAlignment="1"/>
    <xf numFmtId="0" fontId="0" fillId="0" borderId="99" xfId="0" applyBorder="1" applyAlignment="1"/>
    <xf numFmtId="0" fontId="7" fillId="2" borderId="50" xfId="0" applyFont="1" applyFill="1" applyBorder="1" applyAlignment="1">
      <alignment horizontal="center" vertical="center"/>
    </xf>
    <xf numFmtId="0" fontId="7" fillId="2" borderId="10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168" fontId="14" fillId="0" borderId="2" xfId="0" applyNumberFormat="1" applyFont="1" applyFill="1" applyBorder="1" applyAlignment="1" applyProtection="1">
      <alignment horizontal="left" indent="1"/>
      <protection locked="0"/>
    </xf>
    <xf numFmtId="168" fontId="0" fillId="0" borderId="2" xfId="0" applyNumberFormat="1" applyBorder="1" applyProtection="1">
      <protection locked="0"/>
    </xf>
    <xf numFmtId="0" fontId="7" fillId="5" borderId="39" xfId="0" applyFont="1" applyFill="1" applyBorder="1" applyAlignment="1">
      <alignment horizontal="center" vertical="center" wrapText="1"/>
    </xf>
    <xf numFmtId="0" fontId="7" fillId="5" borderId="53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0" fillId="0" borderId="0" xfId="0" applyFont="1" applyAlignment="1">
      <alignment horizontal="center"/>
    </xf>
    <xf numFmtId="0" fontId="30" fillId="6" borderId="0" xfId="0" applyFont="1" applyFill="1" applyAlignment="1" applyProtection="1">
      <alignment horizontal="left" vertical="center"/>
      <protection locked="0"/>
    </xf>
    <xf numFmtId="14" fontId="30" fillId="6" borderId="0" xfId="0" applyNumberFormat="1" applyFont="1" applyFill="1" applyAlignment="1" applyProtection="1">
      <alignment horizontal="center"/>
      <protection locked="0"/>
    </xf>
    <xf numFmtId="0" fontId="52" fillId="0" borderId="0" xfId="0" applyFont="1" applyAlignment="1">
      <alignment horizontal="left" wrapText="1"/>
    </xf>
    <xf numFmtId="164" fontId="18" fillId="0" borderId="104" xfId="0" applyNumberFormat="1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0" fontId="7" fillId="5" borderId="2" xfId="0" applyFont="1" applyFill="1" applyBorder="1" applyAlignment="1">
      <alignment horizontal="center" vertical="center"/>
    </xf>
    <xf numFmtId="166" fontId="20" fillId="0" borderId="9" xfId="0" applyNumberFormat="1" applyFont="1" applyFill="1" applyBorder="1" applyAlignment="1">
      <alignment horizontal="center" vertical="center" shrinkToFit="1"/>
    </xf>
    <xf numFmtId="166" fontId="7" fillId="0" borderId="9" xfId="0" applyNumberFormat="1" applyFont="1" applyFill="1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 wrapText="1"/>
    </xf>
    <xf numFmtId="0" fontId="7" fillId="2" borderId="106" xfId="0" applyFont="1" applyFill="1" applyBorder="1" applyAlignment="1">
      <alignment horizontal="center" vertical="center" wrapText="1"/>
    </xf>
    <xf numFmtId="0" fontId="7" fillId="2" borderId="6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 indent="2"/>
    </xf>
    <xf numFmtId="0" fontId="7" fillId="2" borderId="15" xfId="0" applyFont="1" applyFill="1" applyBorder="1" applyAlignment="1">
      <alignment horizontal="left" vertical="center" indent="2"/>
    </xf>
    <xf numFmtId="0" fontId="0" fillId="0" borderId="7" xfId="0" applyBorder="1" applyAlignment="1">
      <alignment horizontal="left" indent="2"/>
    </xf>
  </cellXfs>
  <cellStyles count="7">
    <cellStyle name="Hyperlink" xfId="1" builtinId="8"/>
    <cellStyle name="Normal" xfId="0" builtinId="0"/>
    <cellStyle name="Normal 2" xfId="2"/>
    <cellStyle name="Normal 2 2" xfId="5"/>
    <cellStyle name="Normal 3" xfId="4"/>
    <cellStyle name="Percent" xfId="3" builtinId="5"/>
    <cellStyle name="Percent 2" xfId="6"/>
  </cellStyles>
  <dxfs count="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7CD7F4"/>
        </patternFill>
      </fill>
    </dxf>
    <dxf>
      <fill>
        <patternFill>
          <bgColor rgb="FF7CD7F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sirle@kysk.e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C00000"/>
  </sheetPr>
  <dimension ref="A1:N109"/>
  <sheetViews>
    <sheetView showGridLines="0" zoomScaleNormal="100" workbookViewId="0">
      <pane xSplit="1" ySplit="8" topLeftCell="B9" activePane="bottomRight" state="frozen"/>
      <selection activeCell="C22" sqref="C22:C23"/>
      <selection pane="topRight" activeCell="C22" sqref="C22:C23"/>
      <selection pane="bottomLeft" activeCell="C22" sqref="C22:C23"/>
      <selection pane="bottomRight" activeCell="C28" sqref="C28"/>
    </sheetView>
  </sheetViews>
  <sheetFormatPr defaultColWidth="9.109375" defaultRowHeight="13.2" x14ac:dyDescent="0.25"/>
  <cols>
    <col min="1" max="1" width="15.6640625" style="39" customWidth="1"/>
    <col min="2" max="2" width="9.109375" style="43"/>
    <col min="3" max="4" width="10.44140625" style="43" customWidth="1"/>
    <col min="5" max="6" width="9.109375" style="43"/>
    <col min="7" max="7" width="13.88671875" style="43" customWidth="1"/>
    <col min="8" max="8" width="12.109375" style="43" customWidth="1"/>
    <col min="9" max="9" width="11.6640625" style="43" customWidth="1"/>
    <col min="10" max="10" width="48.5546875" style="79" customWidth="1"/>
    <col min="11" max="11" width="10.5546875" style="43" customWidth="1"/>
    <col min="12" max="12" width="12.44140625" style="43" customWidth="1"/>
    <col min="13" max="13" width="11.5546875" style="43" customWidth="1"/>
    <col min="14" max="14" width="6.109375" style="39" customWidth="1"/>
    <col min="15" max="16384" width="9.109375" style="39"/>
  </cols>
  <sheetData>
    <row r="1" spans="1:14" ht="17.25" customHeight="1" x14ac:dyDescent="0.25">
      <c r="A1" s="44"/>
      <c r="B1" s="332" t="str">
        <f>Eelarve!B9</f>
        <v>(ühingu nimi)</v>
      </c>
      <c r="C1" s="332"/>
      <c r="D1" s="332"/>
      <c r="E1" s="332"/>
      <c r="F1" s="332"/>
      <c r="G1" s="332"/>
      <c r="H1" s="332"/>
      <c r="I1" s="332"/>
      <c r="J1" s="77"/>
      <c r="K1" s="47"/>
      <c r="L1" s="47"/>
      <c r="M1" s="45"/>
      <c r="N1" s="48"/>
    </row>
    <row r="2" spans="1:14" ht="14.25" customHeight="1" x14ac:dyDescent="0.25">
      <c r="A2" s="49" t="s">
        <v>24</v>
      </c>
      <c r="B2" s="45"/>
      <c r="C2" s="45"/>
      <c r="D2" s="45"/>
      <c r="E2" s="45"/>
      <c r="F2" s="45"/>
      <c r="G2" s="45"/>
      <c r="H2" s="45"/>
      <c r="I2" s="46"/>
      <c r="J2" s="317" t="s">
        <v>55</v>
      </c>
      <c r="K2" s="319" t="s">
        <v>79</v>
      </c>
      <c r="L2" s="320"/>
      <c r="M2" s="236">
        <f>Eelarve!B2</f>
        <v>0</v>
      </c>
      <c r="N2" s="48"/>
    </row>
    <row r="3" spans="1:14" ht="15" customHeight="1" x14ac:dyDescent="0.25">
      <c r="A3" s="64" t="s">
        <v>19</v>
      </c>
      <c r="B3" s="166">
        <f>Eelarve!E19</f>
        <v>0</v>
      </c>
      <c r="C3" s="166">
        <f>Eelarve!F19</f>
        <v>0</v>
      </c>
      <c r="D3" s="166">
        <f>Eelarve!G19</f>
        <v>0</v>
      </c>
      <c r="E3" s="166">
        <f>Eelarve!H19</f>
        <v>0</v>
      </c>
      <c r="F3" s="166">
        <f>Eelarve!I19</f>
        <v>0</v>
      </c>
      <c r="G3" s="50"/>
      <c r="H3" s="45"/>
      <c r="I3" s="51"/>
      <c r="J3" s="318"/>
      <c r="K3" s="47"/>
      <c r="L3" s="47"/>
      <c r="M3" s="67" t="s">
        <v>22</v>
      </c>
      <c r="N3" s="48"/>
    </row>
    <row r="4" spans="1:14" s="40" customFormat="1" ht="17.25" customHeight="1" x14ac:dyDescent="0.25">
      <c r="A4" s="52" t="s">
        <v>20</v>
      </c>
      <c r="B4" s="167"/>
      <c r="C4" s="167">
        <f>C11+C26+C41+C54+C65+C76+C94</f>
        <v>0</v>
      </c>
      <c r="D4" s="167">
        <f>D11+D26+D41+D54+D65+D76+D94</f>
        <v>0</v>
      </c>
      <c r="E4" s="167">
        <f>E11+E26+E41+E54+E65+E76+E94</f>
        <v>0</v>
      </c>
      <c r="F4" s="167">
        <f>F11+F26+F41+F54+F65+F76+F94</f>
        <v>0</v>
      </c>
      <c r="G4" s="53"/>
      <c r="H4" s="53"/>
      <c r="I4" s="54"/>
      <c r="J4" s="235">
        <f>Eelarve!G4</f>
        <v>0</v>
      </c>
      <c r="K4" s="55"/>
      <c r="L4" s="55"/>
      <c r="M4" s="171">
        <f>B3-C4-D4-E4-F4</f>
        <v>0</v>
      </c>
      <c r="N4" s="56"/>
    </row>
    <row r="5" spans="1:14" ht="16.5" customHeight="1" x14ac:dyDescent="0.25">
      <c r="A5" s="57"/>
      <c r="B5" s="65" t="e">
        <f>(C4+D4+E4+F4)/B3</f>
        <v>#DIV/0!</v>
      </c>
      <c r="C5" s="66" t="str">
        <f>IF(C3&gt;0,C4/C3,"")</f>
        <v/>
      </c>
      <c r="D5" s="66" t="str">
        <f>IF(D3&gt;0,D4/D3,"")</f>
        <v/>
      </c>
      <c r="E5" s="66" t="str">
        <f>IF(E3&gt;0,E4/E3,"")</f>
        <v/>
      </c>
      <c r="F5" s="66" t="str">
        <f>IF(F3&gt;0,F4/F3,"")</f>
        <v/>
      </c>
      <c r="G5" s="45"/>
      <c r="H5" s="45"/>
      <c r="I5" s="46"/>
      <c r="J5" s="77"/>
      <c r="K5" s="47"/>
      <c r="L5" s="47"/>
      <c r="M5" s="172"/>
      <c r="N5" s="48"/>
    </row>
    <row r="6" spans="1:14" s="41" customFormat="1" ht="18.75" customHeight="1" x14ac:dyDescent="0.25">
      <c r="A6" s="329" t="s">
        <v>112</v>
      </c>
      <c r="B6" s="337" t="s">
        <v>11</v>
      </c>
      <c r="C6" s="321" t="s">
        <v>12</v>
      </c>
      <c r="D6" s="321"/>
      <c r="E6" s="321"/>
      <c r="F6" s="321"/>
      <c r="G6" s="322"/>
      <c r="H6" s="322"/>
      <c r="I6" s="322"/>
      <c r="J6" s="322"/>
      <c r="K6" s="322"/>
      <c r="L6" s="323"/>
      <c r="M6" s="324" t="s">
        <v>18</v>
      </c>
      <c r="N6" s="58"/>
    </row>
    <row r="7" spans="1:14" s="41" customFormat="1" ht="18" customHeight="1" x14ac:dyDescent="0.25">
      <c r="A7" s="330"/>
      <c r="B7" s="338"/>
      <c r="C7" s="340" t="s">
        <v>13</v>
      </c>
      <c r="D7" s="341"/>
      <c r="E7" s="341"/>
      <c r="F7" s="342"/>
      <c r="G7" s="327" t="s">
        <v>21</v>
      </c>
      <c r="H7" s="343" t="s">
        <v>14</v>
      </c>
      <c r="I7" s="327" t="s">
        <v>15</v>
      </c>
      <c r="J7" s="327" t="s">
        <v>108</v>
      </c>
      <c r="K7" s="333" t="s">
        <v>54</v>
      </c>
      <c r="L7" s="335" t="s">
        <v>124</v>
      </c>
      <c r="M7" s="325"/>
      <c r="N7" s="58"/>
    </row>
    <row r="8" spans="1:14" ht="51" customHeight="1" x14ac:dyDescent="0.25">
      <c r="A8" s="331"/>
      <c r="B8" s="339"/>
      <c r="C8" s="255" t="s">
        <v>4</v>
      </c>
      <c r="D8" s="255" t="s">
        <v>99</v>
      </c>
      <c r="E8" s="192" t="s">
        <v>17</v>
      </c>
      <c r="F8" s="192" t="s">
        <v>106</v>
      </c>
      <c r="G8" s="328"/>
      <c r="H8" s="344"/>
      <c r="I8" s="328"/>
      <c r="J8" s="328"/>
      <c r="K8" s="334"/>
      <c r="L8" s="336"/>
      <c r="M8" s="326"/>
      <c r="N8" s="48"/>
    </row>
    <row r="9" spans="1:14" x14ac:dyDescent="0.25">
      <c r="A9" s="60"/>
      <c r="B9" s="306">
        <f>Eelarve!E20</f>
        <v>0</v>
      </c>
      <c r="C9" s="306">
        <f>Eelarve!F20</f>
        <v>0</v>
      </c>
      <c r="D9" s="306">
        <f>Eelarve!G20</f>
        <v>0</v>
      </c>
      <c r="E9" s="306" t="str">
        <f>Eelarve!H20</f>
        <v>x</v>
      </c>
      <c r="F9" s="306" t="str">
        <f>Eelarve!I20</f>
        <v>x</v>
      </c>
      <c r="G9" s="308"/>
      <c r="H9" s="309"/>
      <c r="I9" s="309"/>
      <c r="J9" s="309"/>
      <c r="K9" s="309"/>
      <c r="L9" s="310"/>
      <c r="M9" s="293">
        <f>B9-C11-D11-E11-F11</f>
        <v>0</v>
      </c>
      <c r="N9" s="48"/>
    </row>
    <row r="10" spans="1:14" s="42" customFormat="1" ht="2.25" customHeight="1" x14ac:dyDescent="0.25">
      <c r="A10" s="296" t="str">
        <f>Eelarve!A20</f>
        <v xml:space="preserve">1.1. </v>
      </c>
      <c r="B10" s="307"/>
      <c r="C10" s="307"/>
      <c r="D10" s="307"/>
      <c r="E10" s="307"/>
      <c r="F10" s="307"/>
      <c r="G10" s="311"/>
      <c r="H10" s="312"/>
      <c r="I10" s="312"/>
      <c r="J10" s="312"/>
      <c r="K10" s="312"/>
      <c r="L10" s="313"/>
      <c r="M10" s="294"/>
      <c r="N10" s="61"/>
    </row>
    <row r="11" spans="1:14" s="42" customFormat="1" ht="15.75" customHeight="1" x14ac:dyDescent="0.25">
      <c r="A11" s="296"/>
      <c r="B11" s="300"/>
      <c r="C11" s="62">
        <f>SUM(C12:C23)</f>
        <v>0</v>
      </c>
      <c r="D11" s="62">
        <f>SUM(D12:D23)</f>
        <v>0</v>
      </c>
      <c r="E11" s="62">
        <f>SUM(E12:E23)</f>
        <v>0</v>
      </c>
      <c r="F11" s="62">
        <f>SUM(F12:F23)</f>
        <v>0</v>
      </c>
      <c r="G11" s="314"/>
      <c r="H11" s="315"/>
      <c r="I11" s="315"/>
      <c r="J11" s="315"/>
      <c r="K11" s="315"/>
      <c r="L11" s="316"/>
      <c r="M11" s="295"/>
      <c r="N11" s="61"/>
    </row>
    <row r="12" spans="1:14" x14ac:dyDescent="0.25">
      <c r="A12" s="297"/>
      <c r="B12" s="301"/>
      <c r="C12" s="238"/>
      <c r="D12" s="86"/>
      <c r="E12" s="86"/>
      <c r="F12" s="86"/>
      <c r="G12" s="88"/>
      <c r="H12" s="110"/>
      <c r="I12" s="111"/>
      <c r="J12" s="112"/>
      <c r="K12" s="88"/>
      <c r="L12" s="89"/>
      <c r="M12" s="303"/>
      <c r="N12" s="48"/>
    </row>
    <row r="13" spans="1:14" x14ac:dyDescent="0.25">
      <c r="A13" s="297"/>
      <c r="B13" s="301"/>
      <c r="C13" s="86"/>
      <c r="D13" s="86"/>
      <c r="E13" s="86"/>
      <c r="F13" s="86"/>
      <c r="G13" s="88"/>
      <c r="H13" s="110"/>
      <c r="I13" s="111"/>
      <c r="J13" s="112"/>
      <c r="K13" s="88"/>
      <c r="L13" s="89"/>
      <c r="M13" s="304"/>
      <c r="N13" s="48"/>
    </row>
    <row r="14" spans="1:14" x14ac:dyDescent="0.25">
      <c r="A14" s="297"/>
      <c r="B14" s="301"/>
      <c r="C14" s="86"/>
      <c r="D14" s="86"/>
      <c r="E14" s="86"/>
      <c r="F14" s="86"/>
      <c r="G14" s="88"/>
      <c r="H14" s="110"/>
      <c r="I14" s="111"/>
      <c r="J14" s="112"/>
      <c r="K14" s="88"/>
      <c r="L14" s="89"/>
      <c r="M14" s="304"/>
      <c r="N14" s="48"/>
    </row>
    <row r="15" spans="1:14" x14ac:dyDescent="0.25">
      <c r="A15" s="297"/>
      <c r="B15" s="301"/>
      <c r="C15" s="86"/>
      <c r="D15" s="86"/>
      <c r="E15" s="86"/>
      <c r="F15" s="86"/>
      <c r="G15" s="88"/>
      <c r="H15" s="110"/>
      <c r="I15" s="111"/>
      <c r="J15" s="112"/>
      <c r="K15" s="88"/>
      <c r="L15" s="89"/>
      <c r="M15" s="304"/>
      <c r="N15" s="48"/>
    </row>
    <row r="16" spans="1:14" x14ac:dyDescent="0.25">
      <c r="A16" s="298"/>
      <c r="B16" s="301"/>
      <c r="C16" s="86"/>
      <c r="D16" s="86"/>
      <c r="E16" s="86"/>
      <c r="F16" s="86"/>
      <c r="G16" s="91"/>
      <c r="H16" s="91"/>
      <c r="I16" s="113"/>
      <c r="J16" s="114"/>
      <c r="K16" s="91"/>
      <c r="L16" s="89"/>
      <c r="M16" s="304"/>
      <c r="N16" s="48"/>
    </row>
    <row r="17" spans="1:14" x14ac:dyDescent="0.25">
      <c r="A17" s="298"/>
      <c r="B17" s="301"/>
      <c r="C17" s="86"/>
      <c r="D17" s="86"/>
      <c r="E17" s="86"/>
      <c r="F17" s="86"/>
      <c r="G17" s="91"/>
      <c r="H17" s="91"/>
      <c r="I17" s="113"/>
      <c r="J17" s="114"/>
      <c r="K17" s="91"/>
      <c r="L17" s="89"/>
      <c r="M17" s="304"/>
      <c r="N17" s="48"/>
    </row>
    <row r="18" spans="1:14" x14ac:dyDescent="0.25">
      <c r="A18" s="298"/>
      <c r="B18" s="301"/>
      <c r="C18" s="86"/>
      <c r="D18" s="86"/>
      <c r="E18" s="86"/>
      <c r="F18" s="86"/>
      <c r="G18" s="91"/>
      <c r="H18" s="91"/>
      <c r="I18" s="113"/>
      <c r="J18" s="114"/>
      <c r="K18" s="91"/>
      <c r="L18" s="89"/>
      <c r="M18" s="304"/>
      <c r="N18" s="48"/>
    </row>
    <row r="19" spans="1:14" x14ac:dyDescent="0.25">
      <c r="A19" s="298"/>
      <c r="B19" s="301"/>
      <c r="C19" s="86"/>
      <c r="D19" s="86"/>
      <c r="E19" s="86"/>
      <c r="F19" s="86"/>
      <c r="G19" s="91"/>
      <c r="H19" s="91"/>
      <c r="I19" s="113"/>
      <c r="J19" s="114"/>
      <c r="K19" s="91"/>
      <c r="L19" s="89"/>
      <c r="M19" s="304"/>
      <c r="N19" s="48"/>
    </row>
    <row r="20" spans="1:14" x14ac:dyDescent="0.25">
      <c r="A20" s="298"/>
      <c r="B20" s="301"/>
      <c r="C20" s="86"/>
      <c r="D20" s="86"/>
      <c r="E20" s="86"/>
      <c r="F20" s="86"/>
      <c r="G20" s="91"/>
      <c r="H20" s="91"/>
      <c r="I20" s="113"/>
      <c r="J20" s="114"/>
      <c r="K20" s="91"/>
      <c r="L20" s="89"/>
      <c r="M20" s="304"/>
      <c r="N20" s="48"/>
    </row>
    <row r="21" spans="1:14" x14ac:dyDescent="0.25">
      <c r="A21" s="298"/>
      <c r="B21" s="301"/>
      <c r="C21" s="86"/>
      <c r="D21" s="86"/>
      <c r="E21" s="86"/>
      <c r="F21" s="86"/>
      <c r="G21" s="91"/>
      <c r="H21" s="91"/>
      <c r="I21" s="113"/>
      <c r="J21" s="114"/>
      <c r="K21" s="91"/>
      <c r="L21" s="89"/>
      <c r="M21" s="304"/>
      <c r="N21" s="48"/>
    </row>
    <row r="22" spans="1:14" x14ac:dyDescent="0.25">
      <c r="A22" s="298"/>
      <c r="B22" s="301"/>
      <c r="C22" s="86"/>
      <c r="D22" s="86"/>
      <c r="E22" s="86"/>
      <c r="F22" s="86"/>
      <c r="G22" s="91"/>
      <c r="H22" s="91"/>
      <c r="I22" s="113"/>
      <c r="J22" s="114"/>
      <c r="K22" s="91"/>
      <c r="L22" s="89"/>
      <c r="M22" s="304"/>
      <c r="N22" s="48"/>
    </row>
    <row r="23" spans="1:14" x14ac:dyDescent="0.25">
      <c r="A23" s="299"/>
      <c r="B23" s="302"/>
      <c r="C23" s="168"/>
      <c r="D23" s="168"/>
      <c r="E23" s="168"/>
      <c r="F23" s="168"/>
      <c r="G23" s="92"/>
      <c r="H23" s="92"/>
      <c r="I23" s="115"/>
      <c r="J23" s="116"/>
      <c r="K23" s="92"/>
      <c r="L23" s="117"/>
      <c r="M23" s="305"/>
      <c r="N23" s="48"/>
    </row>
    <row r="24" spans="1:14" x14ac:dyDescent="0.25">
      <c r="A24" s="60"/>
      <c r="B24" s="169">
        <f>Eelarve!E21</f>
        <v>0</v>
      </c>
      <c r="C24" s="169">
        <f>Eelarve!F21</f>
        <v>0</v>
      </c>
      <c r="D24" s="169">
        <f>Eelarve!G21</f>
        <v>0</v>
      </c>
      <c r="E24" s="169" t="str">
        <f>Eelarve!H21</f>
        <v>x</v>
      </c>
      <c r="F24" s="169" t="str">
        <f>Eelarve!I21</f>
        <v>x</v>
      </c>
      <c r="G24" s="98"/>
      <c r="H24" s="99" t="s">
        <v>107</v>
      </c>
      <c r="I24" s="99"/>
      <c r="J24" s="99"/>
      <c r="K24" s="99"/>
      <c r="L24" s="100"/>
      <c r="M24" s="119">
        <f>B24-C26-D26-E26-F26</f>
        <v>0</v>
      </c>
      <c r="N24" s="48"/>
    </row>
    <row r="25" spans="1:14" ht="5.25" customHeight="1" x14ac:dyDescent="0.25">
      <c r="A25" s="296" t="str">
        <f>Eelarve!A21</f>
        <v xml:space="preserve">1.2. </v>
      </c>
      <c r="B25" s="170"/>
      <c r="C25" s="170"/>
      <c r="D25" s="170"/>
      <c r="E25" s="170"/>
      <c r="F25" s="170"/>
      <c r="G25" s="101"/>
      <c r="H25" s="102"/>
      <c r="I25" s="102"/>
      <c r="J25" s="102"/>
      <c r="K25" s="102"/>
      <c r="L25" s="103"/>
      <c r="M25" s="120"/>
      <c r="N25" s="48"/>
    </row>
    <row r="26" spans="1:14" ht="15" customHeight="1" x14ac:dyDescent="0.25">
      <c r="A26" s="296"/>
      <c r="B26" s="300"/>
      <c r="C26" s="62">
        <f>SUM(C27:C38)</f>
        <v>0</v>
      </c>
      <c r="D26" s="62">
        <f>SUM(D27:D38)</f>
        <v>0</v>
      </c>
      <c r="E26" s="62">
        <f>SUM(E27:E38)</f>
        <v>0</v>
      </c>
      <c r="F26" s="62">
        <f>SUM(F27:F38)</f>
        <v>0</v>
      </c>
      <c r="G26" s="104"/>
      <c r="H26" s="105"/>
      <c r="I26" s="105"/>
      <c r="J26" s="105"/>
      <c r="K26" s="105"/>
      <c r="L26" s="106"/>
      <c r="M26" s="121"/>
      <c r="N26" s="48"/>
    </row>
    <row r="27" spans="1:14" x14ac:dyDescent="0.25">
      <c r="A27" s="297"/>
      <c r="B27" s="301"/>
      <c r="C27" s="86"/>
      <c r="D27" s="86"/>
      <c r="E27" s="86"/>
      <c r="F27" s="86"/>
      <c r="G27" s="88"/>
      <c r="H27" s="110"/>
      <c r="I27" s="111"/>
      <c r="J27" s="112"/>
      <c r="K27" s="88"/>
      <c r="L27" s="89"/>
      <c r="M27" s="303"/>
      <c r="N27" s="48"/>
    </row>
    <row r="28" spans="1:14" x14ac:dyDescent="0.25">
      <c r="A28" s="297"/>
      <c r="B28" s="301"/>
      <c r="C28" s="291"/>
      <c r="D28" s="86"/>
      <c r="E28" s="86"/>
      <c r="F28" s="86"/>
      <c r="G28" s="88"/>
      <c r="H28" s="110"/>
      <c r="I28" s="111"/>
      <c r="J28" s="112"/>
      <c r="K28" s="88"/>
      <c r="L28" s="89"/>
      <c r="M28" s="304"/>
      <c r="N28" s="48"/>
    </row>
    <row r="29" spans="1:14" x14ac:dyDescent="0.25">
      <c r="A29" s="297"/>
      <c r="B29" s="301"/>
      <c r="C29" s="86"/>
      <c r="D29" s="86"/>
      <c r="E29" s="86"/>
      <c r="F29" s="86"/>
      <c r="G29" s="88"/>
      <c r="H29" s="110"/>
      <c r="I29" s="111"/>
      <c r="J29" s="112"/>
      <c r="K29" s="88"/>
      <c r="L29" s="89"/>
      <c r="M29" s="304"/>
      <c r="N29" s="48"/>
    </row>
    <row r="30" spans="1:14" x14ac:dyDescent="0.25">
      <c r="A30" s="297"/>
      <c r="B30" s="301"/>
      <c r="C30" s="86"/>
      <c r="D30" s="86"/>
      <c r="E30" s="86"/>
      <c r="F30" s="86"/>
      <c r="G30" s="88"/>
      <c r="H30" s="110"/>
      <c r="I30" s="111"/>
      <c r="J30" s="112"/>
      <c r="K30" s="88"/>
      <c r="L30" s="89"/>
      <c r="M30" s="304"/>
      <c r="N30" s="48"/>
    </row>
    <row r="31" spans="1:14" x14ac:dyDescent="0.25">
      <c r="A31" s="297"/>
      <c r="B31" s="301"/>
      <c r="C31" s="86"/>
      <c r="D31" s="86"/>
      <c r="E31" s="86"/>
      <c r="F31" s="86"/>
      <c r="G31" s="91"/>
      <c r="H31" s="91"/>
      <c r="I31" s="113"/>
      <c r="J31" s="114"/>
      <c r="K31" s="91"/>
      <c r="L31" s="89"/>
      <c r="M31" s="304"/>
      <c r="N31" s="48"/>
    </row>
    <row r="32" spans="1:14" x14ac:dyDescent="0.25">
      <c r="A32" s="297"/>
      <c r="B32" s="301"/>
      <c r="C32" s="86"/>
      <c r="D32" s="86"/>
      <c r="E32" s="86"/>
      <c r="F32" s="86"/>
      <c r="G32" s="91"/>
      <c r="H32" s="91"/>
      <c r="I32" s="113"/>
      <c r="J32" s="114"/>
      <c r="K32" s="91"/>
      <c r="L32" s="89"/>
      <c r="M32" s="304"/>
      <c r="N32" s="48"/>
    </row>
    <row r="33" spans="1:14" x14ac:dyDescent="0.25">
      <c r="A33" s="297"/>
      <c r="B33" s="301"/>
      <c r="C33" s="86"/>
      <c r="D33" s="86"/>
      <c r="E33" s="86"/>
      <c r="F33" s="86"/>
      <c r="G33" s="91"/>
      <c r="H33" s="91"/>
      <c r="I33" s="113"/>
      <c r="J33" s="114"/>
      <c r="K33" s="91"/>
      <c r="L33" s="89"/>
      <c r="M33" s="304"/>
      <c r="N33" s="48"/>
    </row>
    <row r="34" spans="1:14" x14ac:dyDescent="0.25">
      <c r="A34" s="297"/>
      <c r="B34" s="301"/>
      <c r="C34" s="86"/>
      <c r="D34" s="86"/>
      <c r="E34" s="86"/>
      <c r="F34" s="86"/>
      <c r="G34" s="91"/>
      <c r="H34" s="91"/>
      <c r="I34" s="113"/>
      <c r="J34" s="114"/>
      <c r="K34" s="91"/>
      <c r="L34" s="89"/>
      <c r="M34" s="304"/>
      <c r="N34" s="48"/>
    </row>
    <row r="35" spans="1:14" x14ac:dyDescent="0.25">
      <c r="A35" s="297"/>
      <c r="B35" s="301"/>
      <c r="C35" s="86"/>
      <c r="D35" s="86"/>
      <c r="E35" s="86"/>
      <c r="F35" s="86"/>
      <c r="G35" s="91"/>
      <c r="H35" s="91"/>
      <c r="I35" s="113"/>
      <c r="J35" s="114"/>
      <c r="K35" s="91"/>
      <c r="L35" s="89"/>
      <c r="M35" s="304"/>
      <c r="N35" s="48"/>
    </row>
    <row r="36" spans="1:14" x14ac:dyDescent="0.25">
      <c r="A36" s="298"/>
      <c r="B36" s="301"/>
      <c r="C36" s="86"/>
      <c r="D36" s="86"/>
      <c r="E36" s="86"/>
      <c r="F36" s="86"/>
      <c r="G36" s="91"/>
      <c r="H36" s="91"/>
      <c r="I36" s="113"/>
      <c r="J36" s="114"/>
      <c r="K36" s="91"/>
      <c r="L36" s="89"/>
      <c r="M36" s="304"/>
      <c r="N36" s="48"/>
    </row>
    <row r="37" spans="1:14" x14ac:dyDescent="0.25">
      <c r="A37" s="298"/>
      <c r="B37" s="301"/>
      <c r="C37" s="86"/>
      <c r="D37" s="86"/>
      <c r="E37" s="86"/>
      <c r="F37" s="86"/>
      <c r="G37" s="91"/>
      <c r="H37" s="91"/>
      <c r="I37" s="113"/>
      <c r="J37" s="114"/>
      <c r="K37" s="91"/>
      <c r="L37" s="89"/>
      <c r="M37" s="304"/>
      <c r="N37" s="48"/>
    </row>
    <row r="38" spans="1:14" x14ac:dyDescent="0.25">
      <c r="A38" s="299"/>
      <c r="B38" s="302"/>
      <c r="C38" s="168"/>
      <c r="D38" s="168"/>
      <c r="E38" s="168"/>
      <c r="F38" s="168"/>
      <c r="G38" s="92"/>
      <c r="H38" s="92"/>
      <c r="I38" s="115"/>
      <c r="J38" s="116"/>
      <c r="K38" s="92"/>
      <c r="L38" s="117"/>
      <c r="M38" s="305"/>
      <c r="N38" s="48"/>
    </row>
    <row r="39" spans="1:14" x14ac:dyDescent="0.25">
      <c r="A39" s="60"/>
      <c r="B39" s="306">
        <f>Eelarve!E22</f>
        <v>0</v>
      </c>
      <c r="C39" s="306">
        <f>Eelarve!F22</f>
        <v>0</v>
      </c>
      <c r="D39" s="306">
        <f>Eelarve!G22</f>
        <v>0</v>
      </c>
      <c r="E39" s="306" t="str">
        <f>Eelarve!H22</f>
        <v>x</v>
      </c>
      <c r="F39" s="306" t="str">
        <f>Eelarve!I22</f>
        <v>x</v>
      </c>
      <c r="G39" s="308"/>
      <c r="H39" s="309"/>
      <c r="I39" s="309"/>
      <c r="J39" s="309"/>
      <c r="K39" s="309"/>
      <c r="L39" s="310"/>
      <c r="M39" s="293">
        <f>B39-C41-D41-E41-F41</f>
        <v>0</v>
      </c>
      <c r="N39" s="48"/>
    </row>
    <row r="40" spans="1:14" ht="6" customHeight="1" x14ac:dyDescent="0.25">
      <c r="A40" s="296" t="str">
        <f>Eelarve!A22</f>
        <v xml:space="preserve">1.3. </v>
      </c>
      <c r="B40" s="307"/>
      <c r="C40" s="307"/>
      <c r="D40" s="307"/>
      <c r="E40" s="307"/>
      <c r="F40" s="307"/>
      <c r="G40" s="311"/>
      <c r="H40" s="312"/>
      <c r="I40" s="312"/>
      <c r="J40" s="312"/>
      <c r="K40" s="312"/>
      <c r="L40" s="313"/>
      <c r="M40" s="294"/>
      <c r="N40" s="48"/>
    </row>
    <row r="41" spans="1:14" ht="15" customHeight="1" x14ac:dyDescent="0.25">
      <c r="A41" s="296"/>
      <c r="B41" s="300"/>
      <c r="C41" s="62">
        <f>SUM(C42:C51)</f>
        <v>0</v>
      </c>
      <c r="D41" s="62">
        <f>SUM(D42:D51)</f>
        <v>0</v>
      </c>
      <c r="E41" s="62">
        <f>SUM(E42:E51)</f>
        <v>0</v>
      </c>
      <c r="F41" s="62">
        <f>SUM(F42:F51)</f>
        <v>0</v>
      </c>
      <c r="G41" s="314"/>
      <c r="H41" s="315"/>
      <c r="I41" s="315"/>
      <c r="J41" s="315"/>
      <c r="K41" s="315"/>
      <c r="L41" s="316"/>
      <c r="M41" s="295"/>
      <c r="N41" s="48"/>
    </row>
    <row r="42" spans="1:14" x14ac:dyDescent="0.25">
      <c r="A42" s="297"/>
      <c r="B42" s="301"/>
      <c r="C42" s="86"/>
      <c r="D42" s="86"/>
      <c r="E42" s="86"/>
      <c r="F42" s="86"/>
      <c r="G42" s="88"/>
      <c r="H42" s="110"/>
      <c r="I42" s="111"/>
      <c r="J42" s="112"/>
      <c r="K42" s="88"/>
      <c r="L42" s="89"/>
      <c r="M42" s="303"/>
      <c r="N42" s="48"/>
    </row>
    <row r="43" spans="1:14" x14ac:dyDescent="0.25">
      <c r="A43" s="297"/>
      <c r="B43" s="301"/>
      <c r="C43" s="86"/>
      <c r="D43" s="86"/>
      <c r="E43" s="86"/>
      <c r="F43" s="86"/>
      <c r="G43" s="88"/>
      <c r="H43" s="110"/>
      <c r="I43" s="111"/>
      <c r="J43" s="112"/>
      <c r="K43" s="88"/>
      <c r="L43" s="89"/>
      <c r="M43" s="304"/>
      <c r="N43" s="48"/>
    </row>
    <row r="44" spans="1:14" x14ac:dyDescent="0.25">
      <c r="A44" s="297"/>
      <c r="B44" s="301"/>
      <c r="C44" s="86"/>
      <c r="D44" s="86"/>
      <c r="E44" s="86"/>
      <c r="F44" s="86"/>
      <c r="G44" s="91"/>
      <c r="H44" s="91"/>
      <c r="I44" s="113"/>
      <c r="J44" s="114"/>
      <c r="K44" s="91"/>
      <c r="L44" s="89"/>
      <c r="M44" s="304"/>
      <c r="N44" s="48"/>
    </row>
    <row r="45" spans="1:14" x14ac:dyDescent="0.25">
      <c r="A45" s="298"/>
      <c r="B45" s="301"/>
      <c r="C45" s="86"/>
      <c r="D45" s="86"/>
      <c r="E45" s="86"/>
      <c r="F45" s="86"/>
      <c r="G45" s="91"/>
      <c r="H45" s="91"/>
      <c r="I45" s="113"/>
      <c r="J45" s="114"/>
      <c r="K45" s="91"/>
      <c r="L45" s="89"/>
      <c r="M45" s="304"/>
      <c r="N45" s="48"/>
    </row>
    <row r="46" spans="1:14" x14ac:dyDescent="0.25">
      <c r="A46" s="298"/>
      <c r="B46" s="301"/>
      <c r="C46" s="86"/>
      <c r="D46" s="86"/>
      <c r="E46" s="86"/>
      <c r="F46" s="86"/>
      <c r="G46" s="91"/>
      <c r="H46" s="91"/>
      <c r="I46" s="113"/>
      <c r="J46" s="114"/>
      <c r="K46" s="91"/>
      <c r="L46" s="89"/>
      <c r="M46" s="304"/>
      <c r="N46" s="48"/>
    </row>
    <row r="47" spans="1:14" x14ac:dyDescent="0.25">
      <c r="A47" s="298"/>
      <c r="B47" s="301"/>
      <c r="C47" s="86"/>
      <c r="D47" s="86"/>
      <c r="E47" s="86"/>
      <c r="F47" s="86"/>
      <c r="G47" s="91"/>
      <c r="H47" s="91"/>
      <c r="I47" s="113"/>
      <c r="J47" s="114"/>
      <c r="K47" s="91"/>
      <c r="L47" s="89"/>
      <c r="M47" s="304"/>
      <c r="N47" s="48"/>
    </row>
    <row r="48" spans="1:14" x14ac:dyDescent="0.25">
      <c r="A48" s="298"/>
      <c r="B48" s="301"/>
      <c r="C48" s="86"/>
      <c r="D48" s="86"/>
      <c r="E48" s="86"/>
      <c r="F48" s="86"/>
      <c r="G48" s="91"/>
      <c r="H48" s="91"/>
      <c r="I48" s="113"/>
      <c r="J48" s="114"/>
      <c r="K48" s="91"/>
      <c r="L48" s="89"/>
      <c r="M48" s="304"/>
      <c r="N48" s="48"/>
    </row>
    <row r="49" spans="1:14" x14ac:dyDescent="0.25">
      <c r="A49" s="298"/>
      <c r="B49" s="301"/>
      <c r="C49" s="86"/>
      <c r="D49" s="86"/>
      <c r="E49" s="86"/>
      <c r="F49" s="86"/>
      <c r="G49" s="91"/>
      <c r="H49" s="91"/>
      <c r="I49" s="113"/>
      <c r="J49" s="114"/>
      <c r="K49" s="91"/>
      <c r="L49" s="89"/>
      <c r="M49" s="304"/>
      <c r="N49" s="48"/>
    </row>
    <row r="50" spans="1:14" x14ac:dyDescent="0.25">
      <c r="A50" s="298"/>
      <c r="B50" s="301"/>
      <c r="C50" s="86"/>
      <c r="D50" s="86"/>
      <c r="E50" s="86"/>
      <c r="F50" s="86"/>
      <c r="G50" s="91"/>
      <c r="H50" s="91"/>
      <c r="I50" s="113"/>
      <c r="J50" s="114"/>
      <c r="K50" s="91"/>
      <c r="L50" s="89"/>
      <c r="M50" s="304"/>
      <c r="N50" s="48"/>
    </row>
    <row r="51" spans="1:14" x14ac:dyDescent="0.25">
      <c r="A51" s="299"/>
      <c r="B51" s="302"/>
      <c r="C51" s="168"/>
      <c r="D51" s="168"/>
      <c r="E51" s="168"/>
      <c r="F51" s="168"/>
      <c r="G51" s="92"/>
      <c r="H51" s="92"/>
      <c r="I51" s="115"/>
      <c r="J51" s="116"/>
      <c r="K51" s="92"/>
      <c r="L51" s="117"/>
      <c r="M51" s="305"/>
      <c r="N51" s="48"/>
    </row>
    <row r="52" spans="1:14" collapsed="1" x14ac:dyDescent="0.25">
      <c r="A52" s="60"/>
      <c r="B52" s="306">
        <f>Eelarve!E23</f>
        <v>0</v>
      </c>
      <c r="C52" s="306">
        <f>Eelarve!F23</f>
        <v>0</v>
      </c>
      <c r="D52" s="306">
        <f>Eelarve!G23</f>
        <v>0</v>
      </c>
      <c r="E52" s="306" t="str">
        <f>Eelarve!H23</f>
        <v>x</v>
      </c>
      <c r="F52" s="306" t="str">
        <f>Eelarve!I23</f>
        <v>x</v>
      </c>
      <c r="G52" s="308"/>
      <c r="H52" s="309"/>
      <c r="I52" s="309"/>
      <c r="J52" s="309"/>
      <c r="K52" s="309"/>
      <c r="L52" s="310"/>
      <c r="M52" s="293">
        <f>B52-C54-D54-E54-F54</f>
        <v>0</v>
      </c>
      <c r="N52" s="48"/>
    </row>
    <row r="53" spans="1:14" ht="3.75" customHeight="1" x14ac:dyDescent="0.25">
      <c r="A53" s="296" t="str">
        <f>Eelarve!A23</f>
        <v>1.4.</v>
      </c>
      <c r="B53" s="307"/>
      <c r="C53" s="307"/>
      <c r="D53" s="307"/>
      <c r="E53" s="307"/>
      <c r="F53" s="307"/>
      <c r="G53" s="311"/>
      <c r="H53" s="312"/>
      <c r="I53" s="312"/>
      <c r="J53" s="312"/>
      <c r="K53" s="312"/>
      <c r="L53" s="313"/>
      <c r="M53" s="294"/>
      <c r="N53" s="48"/>
    </row>
    <row r="54" spans="1:14" ht="17.25" customHeight="1" x14ac:dyDescent="0.25">
      <c r="A54" s="296"/>
      <c r="B54" s="300"/>
      <c r="C54" s="62">
        <f>SUM(C55:C62)</f>
        <v>0</v>
      </c>
      <c r="D54" s="62">
        <f>SUM(D55:D62)</f>
        <v>0</v>
      </c>
      <c r="E54" s="62">
        <f>SUM(E55:E62)</f>
        <v>0</v>
      </c>
      <c r="F54" s="62">
        <f>SUM(F55:F62)</f>
        <v>0</v>
      </c>
      <c r="G54" s="314"/>
      <c r="H54" s="315"/>
      <c r="I54" s="315"/>
      <c r="J54" s="315"/>
      <c r="K54" s="315"/>
      <c r="L54" s="316"/>
      <c r="M54" s="295"/>
      <c r="N54" s="48"/>
    </row>
    <row r="55" spans="1:14" x14ac:dyDescent="0.25">
      <c r="A55" s="297"/>
      <c r="B55" s="301"/>
      <c r="C55" s="86"/>
      <c r="D55" s="86"/>
      <c r="E55" s="86"/>
      <c r="F55" s="86"/>
      <c r="G55" s="88"/>
      <c r="H55" s="110"/>
      <c r="I55" s="111"/>
      <c r="J55" s="112"/>
      <c r="K55" s="88"/>
      <c r="L55" s="89"/>
      <c r="M55" s="303"/>
      <c r="N55" s="48"/>
    </row>
    <row r="56" spans="1:14" x14ac:dyDescent="0.25">
      <c r="A56" s="297"/>
      <c r="B56" s="301"/>
      <c r="C56" s="86"/>
      <c r="D56" s="86"/>
      <c r="E56" s="86"/>
      <c r="F56" s="86"/>
      <c r="G56" s="88"/>
      <c r="H56" s="110"/>
      <c r="I56" s="111"/>
      <c r="J56" s="112"/>
      <c r="K56" s="88"/>
      <c r="L56" s="89"/>
      <c r="M56" s="304"/>
      <c r="N56" s="48"/>
    </row>
    <row r="57" spans="1:14" x14ac:dyDescent="0.25">
      <c r="A57" s="298"/>
      <c r="B57" s="301"/>
      <c r="C57" s="86"/>
      <c r="D57" s="86"/>
      <c r="E57" s="86"/>
      <c r="F57" s="86"/>
      <c r="G57" s="91"/>
      <c r="H57" s="91"/>
      <c r="I57" s="113"/>
      <c r="J57" s="114"/>
      <c r="K57" s="91"/>
      <c r="L57" s="89"/>
      <c r="M57" s="304"/>
      <c r="N57" s="48"/>
    </row>
    <row r="58" spans="1:14" x14ac:dyDescent="0.25">
      <c r="A58" s="298"/>
      <c r="B58" s="301"/>
      <c r="C58" s="86"/>
      <c r="D58" s="86"/>
      <c r="E58" s="86"/>
      <c r="F58" s="86"/>
      <c r="G58" s="91"/>
      <c r="H58" s="91"/>
      <c r="I58" s="113"/>
      <c r="J58" s="114"/>
      <c r="K58" s="91"/>
      <c r="L58" s="89"/>
      <c r="M58" s="304"/>
      <c r="N58" s="48"/>
    </row>
    <row r="59" spans="1:14" x14ac:dyDescent="0.25">
      <c r="A59" s="298"/>
      <c r="B59" s="301"/>
      <c r="C59" s="86"/>
      <c r="D59" s="86"/>
      <c r="E59" s="86"/>
      <c r="F59" s="86"/>
      <c r="G59" s="91"/>
      <c r="H59" s="91"/>
      <c r="I59" s="113"/>
      <c r="J59" s="114"/>
      <c r="K59" s="91"/>
      <c r="L59" s="89"/>
      <c r="M59" s="304"/>
      <c r="N59" s="48"/>
    </row>
    <row r="60" spans="1:14" x14ac:dyDescent="0.25">
      <c r="A60" s="298"/>
      <c r="B60" s="301"/>
      <c r="C60" s="86"/>
      <c r="D60" s="86"/>
      <c r="E60" s="86"/>
      <c r="F60" s="86"/>
      <c r="G60" s="91"/>
      <c r="H60" s="91"/>
      <c r="I60" s="113"/>
      <c r="J60" s="114"/>
      <c r="K60" s="91"/>
      <c r="L60" s="89"/>
      <c r="M60" s="304"/>
      <c r="N60" s="48"/>
    </row>
    <row r="61" spans="1:14" x14ac:dyDescent="0.25">
      <c r="A61" s="298"/>
      <c r="B61" s="301"/>
      <c r="C61" s="86"/>
      <c r="D61" s="86"/>
      <c r="E61" s="86"/>
      <c r="F61" s="86"/>
      <c r="G61" s="91"/>
      <c r="H61" s="91"/>
      <c r="I61" s="113"/>
      <c r="J61" s="114"/>
      <c r="K61" s="91"/>
      <c r="L61" s="89"/>
      <c r="M61" s="304"/>
      <c r="N61" s="48"/>
    </row>
    <row r="62" spans="1:14" x14ac:dyDescent="0.25">
      <c r="A62" s="299"/>
      <c r="B62" s="302"/>
      <c r="C62" s="168"/>
      <c r="D62" s="168"/>
      <c r="E62" s="168"/>
      <c r="F62" s="168"/>
      <c r="G62" s="92"/>
      <c r="H62" s="92"/>
      <c r="I62" s="115"/>
      <c r="J62" s="116"/>
      <c r="K62" s="92"/>
      <c r="L62" s="117"/>
      <c r="M62" s="305"/>
      <c r="N62" s="48"/>
    </row>
    <row r="63" spans="1:14" x14ac:dyDescent="0.25">
      <c r="A63" s="60"/>
      <c r="B63" s="306">
        <f>Eelarve!E24</f>
        <v>0</v>
      </c>
      <c r="C63" s="306">
        <f>Eelarve!F24</f>
        <v>0</v>
      </c>
      <c r="D63" s="306">
        <f>Eelarve!G24</f>
        <v>0</v>
      </c>
      <c r="E63" s="306" t="str">
        <f>Eelarve!H24</f>
        <v>x</v>
      </c>
      <c r="F63" s="306" t="str">
        <f>Eelarve!I24</f>
        <v>x</v>
      </c>
      <c r="G63" s="308"/>
      <c r="H63" s="309"/>
      <c r="I63" s="309"/>
      <c r="J63" s="309"/>
      <c r="K63" s="309"/>
      <c r="L63" s="310"/>
      <c r="M63" s="293">
        <f>B63-C65-D65-E65-F65</f>
        <v>0</v>
      </c>
      <c r="N63" s="48"/>
    </row>
    <row r="64" spans="1:14" ht="4.5" customHeight="1" x14ac:dyDescent="0.25">
      <c r="A64" s="296" t="str">
        <f>Eelarve!A24</f>
        <v>1.5.</v>
      </c>
      <c r="B64" s="307"/>
      <c r="C64" s="307"/>
      <c r="D64" s="307"/>
      <c r="E64" s="307"/>
      <c r="F64" s="307"/>
      <c r="G64" s="311"/>
      <c r="H64" s="312"/>
      <c r="I64" s="312"/>
      <c r="J64" s="312"/>
      <c r="K64" s="312"/>
      <c r="L64" s="313"/>
      <c r="M64" s="294"/>
      <c r="N64" s="48"/>
    </row>
    <row r="65" spans="1:14" ht="14.25" customHeight="1" x14ac:dyDescent="0.25">
      <c r="A65" s="296"/>
      <c r="B65" s="300"/>
      <c r="C65" s="62">
        <f>SUM(C66:C73)</f>
        <v>0</v>
      </c>
      <c r="D65" s="62">
        <f>SUM(D66:D73)</f>
        <v>0</v>
      </c>
      <c r="E65" s="62">
        <f>SUM(E66:E73)</f>
        <v>0</v>
      </c>
      <c r="F65" s="62">
        <f>SUM(F66:F73)</f>
        <v>0</v>
      </c>
      <c r="G65" s="314"/>
      <c r="H65" s="315"/>
      <c r="I65" s="315"/>
      <c r="J65" s="315"/>
      <c r="K65" s="315"/>
      <c r="L65" s="316"/>
      <c r="M65" s="295"/>
      <c r="N65" s="48"/>
    </row>
    <row r="66" spans="1:14" x14ac:dyDescent="0.25">
      <c r="A66" s="297"/>
      <c r="B66" s="301"/>
      <c r="C66" s="86"/>
      <c r="D66" s="86"/>
      <c r="E66" s="86"/>
      <c r="F66" s="86"/>
      <c r="G66" s="88"/>
      <c r="H66" s="110"/>
      <c r="I66" s="87"/>
      <c r="J66" s="107"/>
      <c r="K66" s="88"/>
      <c r="L66" s="89"/>
      <c r="M66" s="303"/>
      <c r="N66" s="48"/>
    </row>
    <row r="67" spans="1:14" x14ac:dyDescent="0.25">
      <c r="A67" s="297"/>
      <c r="B67" s="301"/>
      <c r="C67" s="86"/>
      <c r="D67" s="86"/>
      <c r="E67" s="86"/>
      <c r="F67" s="86"/>
      <c r="G67" s="88"/>
      <c r="H67" s="110"/>
      <c r="I67" s="87"/>
      <c r="J67" s="107"/>
      <c r="K67" s="88"/>
      <c r="L67" s="89"/>
      <c r="M67" s="304"/>
      <c r="N67" s="48"/>
    </row>
    <row r="68" spans="1:14" x14ac:dyDescent="0.25">
      <c r="A68" s="297"/>
      <c r="B68" s="301"/>
      <c r="C68" s="86"/>
      <c r="D68" s="86"/>
      <c r="E68" s="86"/>
      <c r="F68" s="86"/>
      <c r="G68" s="91"/>
      <c r="H68" s="91"/>
      <c r="I68" s="90"/>
      <c r="J68" s="108"/>
      <c r="K68" s="91"/>
      <c r="L68" s="89"/>
      <c r="M68" s="304"/>
      <c r="N68" s="48"/>
    </row>
    <row r="69" spans="1:14" x14ac:dyDescent="0.25">
      <c r="A69" s="297"/>
      <c r="B69" s="301"/>
      <c r="C69" s="86"/>
      <c r="D69" s="86"/>
      <c r="E69" s="86"/>
      <c r="F69" s="86"/>
      <c r="G69" s="91"/>
      <c r="H69" s="91"/>
      <c r="I69" s="90"/>
      <c r="J69" s="108"/>
      <c r="K69" s="91"/>
      <c r="L69" s="89"/>
      <c r="M69" s="304"/>
      <c r="N69" s="48"/>
    </row>
    <row r="70" spans="1:14" x14ac:dyDescent="0.25">
      <c r="A70" s="297"/>
      <c r="B70" s="301"/>
      <c r="C70" s="86"/>
      <c r="D70" s="86"/>
      <c r="E70" s="86"/>
      <c r="F70" s="86"/>
      <c r="G70" s="91"/>
      <c r="H70" s="91"/>
      <c r="I70" s="90"/>
      <c r="J70" s="108"/>
      <c r="K70" s="91"/>
      <c r="L70" s="89"/>
      <c r="M70" s="304"/>
      <c r="N70" s="48"/>
    </row>
    <row r="71" spans="1:14" x14ac:dyDescent="0.25">
      <c r="A71" s="298"/>
      <c r="B71" s="301"/>
      <c r="C71" s="86"/>
      <c r="D71" s="86"/>
      <c r="E71" s="86"/>
      <c r="F71" s="86"/>
      <c r="G71" s="91"/>
      <c r="H71" s="91"/>
      <c r="I71" s="90"/>
      <c r="J71" s="108"/>
      <c r="K71" s="91"/>
      <c r="L71" s="89"/>
      <c r="M71" s="304"/>
      <c r="N71" s="48"/>
    </row>
    <row r="72" spans="1:14" x14ac:dyDescent="0.25">
      <c r="A72" s="298"/>
      <c r="B72" s="301"/>
      <c r="C72" s="86"/>
      <c r="D72" s="86"/>
      <c r="E72" s="86"/>
      <c r="F72" s="86"/>
      <c r="G72" s="91"/>
      <c r="H72" s="91"/>
      <c r="I72" s="90"/>
      <c r="J72" s="108"/>
      <c r="K72" s="91"/>
      <c r="L72" s="89"/>
      <c r="M72" s="304"/>
      <c r="N72" s="48"/>
    </row>
    <row r="73" spans="1:14" x14ac:dyDescent="0.25">
      <c r="A73" s="299"/>
      <c r="B73" s="302"/>
      <c r="C73" s="168"/>
      <c r="D73" s="168"/>
      <c r="E73" s="168"/>
      <c r="F73" s="168"/>
      <c r="G73" s="92"/>
      <c r="H73" s="92"/>
      <c r="I73" s="93"/>
      <c r="J73" s="109"/>
      <c r="K73" s="92"/>
      <c r="L73" s="117"/>
      <c r="M73" s="305"/>
      <c r="N73" s="48"/>
    </row>
    <row r="74" spans="1:14" x14ac:dyDescent="0.25">
      <c r="A74" s="60"/>
      <c r="B74" s="306">
        <f>Eelarve!E25</f>
        <v>0</v>
      </c>
      <c r="C74" s="306">
        <f>Eelarve!F25</f>
        <v>0</v>
      </c>
      <c r="D74" s="306">
        <f>Eelarve!G25</f>
        <v>0</v>
      </c>
      <c r="E74" s="306" t="str">
        <f>Eelarve!H25</f>
        <v>x</v>
      </c>
      <c r="F74" s="306" t="str">
        <f>Eelarve!I25</f>
        <v>x</v>
      </c>
      <c r="G74" s="308"/>
      <c r="H74" s="309"/>
      <c r="I74" s="309"/>
      <c r="J74" s="309"/>
      <c r="K74" s="309"/>
      <c r="L74" s="310"/>
      <c r="M74" s="293">
        <f>B74-C76-D76-E76-F76</f>
        <v>0</v>
      </c>
      <c r="N74" s="48"/>
    </row>
    <row r="75" spans="1:14" ht="4.5" customHeight="1" x14ac:dyDescent="0.25">
      <c r="A75" s="296" t="str">
        <f>Eelarve!A25</f>
        <v>1.6. Töötuskindlustusmakse 1%</v>
      </c>
      <c r="B75" s="307"/>
      <c r="C75" s="307"/>
      <c r="D75" s="307"/>
      <c r="E75" s="307"/>
      <c r="F75" s="307"/>
      <c r="G75" s="311"/>
      <c r="H75" s="312"/>
      <c r="I75" s="312"/>
      <c r="J75" s="312"/>
      <c r="K75" s="312"/>
      <c r="L75" s="313"/>
      <c r="M75" s="294"/>
      <c r="N75" s="48"/>
    </row>
    <row r="76" spans="1:14" ht="15.75" customHeight="1" x14ac:dyDescent="0.25">
      <c r="A76" s="296"/>
      <c r="B76" s="300"/>
      <c r="C76" s="62">
        <f>SUM(C77:C91)</f>
        <v>0</v>
      </c>
      <c r="D76" s="62">
        <f>SUM(D77:D91)</f>
        <v>0</v>
      </c>
      <c r="E76" s="62">
        <f>SUM(E77:E91)</f>
        <v>0</v>
      </c>
      <c r="F76" s="62">
        <f>SUM(F77:F91)</f>
        <v>0</v>
      </c>
      <c r="G76" s="314"/>
      <c r="H76" s="315"/>
      <c r="I76" s="315"/>
      <c r="J76" s="315"/>
      <c r="K76" s="315"/>
      <c r="L76" s="316"/>
      <c r="M76" s="295"/>
      <c r="N76" s="48"/>
    </row>
    <row r="77" spans="1:14" x14ac:dyDescent="0.25">
      <c r="A77" s="297"/>
      <c r="B77" s="301"/>
      <c r="C77" s="86"/>
      <c r="D77" s="86"/>
      <c r="E77" s="86"/>
      <c r="F77" s="86"/>
      <c r="G77" s="88"/>
      <c r="H77" s="110"/>
      <c r="I77" s="87"/>
      <c r="J77" s="107"/>
      <c r="K77" s="88"/>
      <c r="L77" s="89"/>
      <c r="M77" s="303"/>
      <c r="N77" s="48"/>
    </row>
    <row r="78" spans="1:14" x14ac:dyDescent="0.25">
      <c r="A78" s="297"/>
      <c r="B78" s="301"/>
      <c r="C78" s="86"/>
      <c r="D78" s="86"/>
      <c r="E78" s="86"/>
      <c r="F78" s="86"/>
      <c r="G78" s="88"/>
      <c r="H78" s="110"/>
      <c r="I78" s="87"/>
      <c r="J78" s="107"/>
      <c r="K78" s="88"/>
      <c r="L78" s="89"/>
      <c r="M78" s="304"/>
      <c r="N78" s="48"/>
    </row>
    <row r="79" spans="1:14" x14ac:dyDescent="0.25">
      <c r="A79" s="297"/>
      <c r="B79" s="301"/>
      <c r="C79" s="86"/>
      <c r="D79" s="86"/>
      <c r="E79" s="86"/>
      <c r="F79" s="86"/>
      <c r="G79" s="91"/>
      <c r="H79" s="91"/>
      <c r="I79" s="90"/>
      <c r="J79" s="108"/>
      <c r="K79" s="91"/>
      <c r="L79" s="89"/>
      <c r="M79" s="304"/>
      <c r="N79" s="48"/>
    </row>
    <row r="80" spans="1:14" x14ac:dyDescent="0.25">
      <c r="A80" s="297"/>
      <c r="B80" s="301"/>
      <c r="C80" s="86"/>
      <c r="D80" s="86"/>
      <c r="E80" s="86"/>
      <c r="F80" s="86"/>
      <c r="G80" s="91"/>
      <c r="H80" s="91"/>
      <c r="I80" s="90"/>
      <c r="J80" s="108"/>
      <c r="K80" s="91"/>
      <c r="L80" s="89"/>
      <c r="M80" s="304"/>
      <c r="N80" s="48"/>
    </row>
    <row r="81" spans="1:14" x14ac:dyDescent="0.25">
      <c r="A81" s="297"/>
      <c r="B81" s="301"/>
      <c r="C81" s="86"/>
      <c r="D81" s="86"/>
      <c r="E81" s="86"/>
      <c r="F81" s="86"/>
      <c r="G81" s="91"/>
      <c r="H81" s="91"/>
      <c r="I81" s="90"/>
      <c r="J81" s="108"/>
      <c r="K81" s="91"/>
      <c r="L81" s="89"/>
      <c r="M81" s="304"/>
      <c r="N81" s="48"/>
    </row>
    <row r="82" spans="1:14" x14ac:dyDescent="0.25">
      <c r="A82" s="297"/>
      <c r="B82" s="301"/>
      <c r="C82" s="86"/>
      <c r="D82" s="86"/>
      <c r="E82" s="86"/>
      <c r="F82" s="86"/>
      <c r="G82" s="91"/>
      <c r="H82" s="91"/>
      <c r="I82" s="90"/>
      <c r="J82" s="108"/>
      <c r="K82" s="91"/>
      <c r="L82" s="89"/>
      <c r="M82" s="304"/>
      <c r="N82" s="48"/>
    </row>
    <row r="83" spans="1:14" x14ac:dyDescent="0.25">
      <c r="A83" s="297"/>
      <c r="B83" s="301"/>
      <c r="C83" s="86"/>
      <c r="D83" s="86"/>
      <c r="E83" s="86"/>
      <c r="F83" s="86"/>
      <c r="G83" s="91"/>
      <c r="H83" s="91"/>
      <c r="I83" s="90"/>
      <c r="J83" s="108"/>
      <c r="K83" s="91"/>
      <c r="L83" s="89"/>
      <c r="M83" s="304"/>
      <c r="N83" s="48"/>
    </row>
    <row r="84" spans="1:14" x14ac:dyDescent="0.25">
      <c r="A84" s="298"/>
      <c r="B84" s="301"/>
      <c r="C84" s="86"/>
      <c r="D84" s="86"/>
      <c r="E84" s="86"/>
      <c r="F84" s="86"/>
      <c r="G84" s="91"/>
      <c r="H84" s="91"/>
      <c r="I84" s="90"/>
      <c r="J84" s="108"/>
      <c r="K84" s="91"/>
      <c r="L84" s="89"/>
      <c r="M84" s="304"/>
      <c r="N84" s="48"/>
    </row>
    <row r="85" spans="1:14" x14ac:dyDescent="0.25">
      <c r="A85" s="298"/>
      <c r="B85" s="301"/>
      <c r="C85" s="86"/>
      <c r="D85" s="86"/>
      <c r="E85" s="86"/>
      <c r="F85" s="86"/>
      <c r="G85" s="91"/>
      <c r="H85" s="91"/>
      <c r="I85" s="90"/>
      <c r="J85" s="108"/>
      <c r="K85" s="91"/>
      <c r="L85" s="89"/>
      <c r="M85" s="304"/>
      <c r="N85" s="48"/>
    </row>
    <row r="86" spans="1:14" x14ac:dyDescent="0.25">
      <c r="A86" s="298"/>
      <c r="B86" s="301"/>
      <c r="C86" s="86"/>
      <c r="D86" s="86"/>
      <c r="E86" s="86"/>
      <c r="F86" s="86"/>
      <c r="G86" s="91"/>
      <c r="H86" s="91"/>
      <c r="I86" s="90"/>
      <c r="J86" s="108"/>
      <c r="K86" s="91"/>
      <c r="L86" s="89"/>
      <c r="M86" s="304"/>
      <c r="N86" s="48"/>
    </row>
    <row r="87" spans="1:14" x14ac:dyDescent="0.25">
      <c r="A87" s="298"/>
      <c r="B87" s="301"/>
      <c r="C87" s="86"/>
      <c r="D87" s="86"/>
      <c r="E87" s="86"/>
      <c r="F87" s="86"/>
      <c r="G87" s="91"/>
      <c r="H87" s="91"/>
      <c r="I87" s="90"/>
      <c r="J87" s="108"/>
      <c r="K87" s="91"/>
      <c r="L87" s="89"/>
      <c r="M87" s="304"/>
      <c r="N87" s="48"/>
    </row>
    <row r="88" spans="1:14" x14ac:dyDescent="0.25">
      <c r="A88" s="298"/>
      <c r="B88" s="301"/>
      <c r="C88" s="86"/>
      <c r="D88" s="86"/>
      <c r="E88" s="86"/>
      <c r="F88" s="86"/>
      <c r="G88" s="91"/>
      <c r="H88" s="91"/>
      <c r="I88" s="90"/>
      <c r="J88" s="108"/>
      <c r="K88" s="91"/>
      <c r="L88" s="89"/>
      <c r="M88" s="304"/>
      <c r="N88" s="48"/>
    </row>
    <row r="89" spans="1:14" x14ac:dyDescent="0.25">
      <c r="A89" s="298"/>
      <c r="B89" s="301"/>
      <c r="C89" s="86"/>
      <c r="D89" s="86"/>
      <c r="E89" s="86"/>
      <c r="F89" s="86"/>
      <c r="G89" s="91"/>
      <c r="H89" s="91"/>
      <c r="I89" s="90"/>
      <c r="J89" s="108"/>
      <c r="K89" s="91"/>
      <c r="L89" s="89"/>
      <c r="M89" s="304"/>
      <c r="N89" s="48"/>
    </row>
    <row r="90" spans="1:14" x14ac:dyDescent="0.25">
      <c r="A90" s="298"/>
      <c r="B90" s="301"/>
      <c r="C90" s="86"/>
      <c r="D90" s="86"/>
      <c r="E90" s="86"/>
      <c r="F90" s="86"/>
      <c r="G90" s="91"/>
      <c r="H90" s="91"/>
      <c r="I90" s="90"/>
      <c r="J90" s="108"/>
      <c r="K90" s="91"/>
      <c r="L90" s="89"/>
      <c r="M90" s="304"/>
      <c r="N90" s="48"/>
    </row>
    <row r="91" spans="1:14" x14ac:dyDescent="0.25">
      <c r="A91" s="299"/>
      <c r="B91" s="302"/>
      <c r="C91" s="168"/>
      <c r="D91" s="168"/>
      <c r="E91" s="168"/>
      <c r="F91" s="168"/>
      <c r="G91" s="92"/>
      <c r="H91" s="92"/>
      <c r="I91" s="93"/>
      <c r="J91" s="109"/>
      <c r="K91" s="92"/>
      <c r="L91" s="117"/>
      <c r="M91" s="305"/>
      <c r="N91" s="48"/>
    </row>
    <row r="92" spans="1:14" x14ac:dyDescent="0.25">
      <c r="A92" s="118"/>
      <c r="B92" s="306">
        <f>Eelarve!E26</f>
        <v>0</v>
      </c>
      <c r="C92" s="306">
        <f>Eelarve!F26</f>
        <v>0</v>
      </c>
      <c r="D92" s="306">
        <f>Eelarve!G26</f>
        <v>0</v>
      </c>
      <c r="E92" s="306" t="str">
        <f>Eelarve!H26</f>
        <v>x</v>
      </c>
      <c r="F92" s="306" t="str">
        <f>Eelarve!I26</f>
        <v>x</v>
      </c>
      <c r="G92" s="308"/>
      <c r="H92" s="309"/>
      <c r="I92" s="309"/>
      <c r="J92" s="309"/>
      <c r="K92" s="309"/>
      <c r="L92" s="310"/>
      <c r="M92" s="293">
        <f>B92-C94-D94-E94-F94</f>
        <v>0</v>
      </c>
      <c r="N92" s="48"/>
    </row>
    <row r="93" spans="1:14" ht="4.5" customHeight="1" x14ac:dyDescent="0.25">
      <c r="A93" s="296" t="str">
        <f>Eelarve!A26</f>
        <v>1.7. Sotsiaalmaks 33%</v>
      </c>
      <c r="B93" s="307"/>
      <c r="C93" s="307"/>
      <c r="D93" s="307"/>
      <c r="E93" s="307"/>
      <c r="F93" s="307"/>
      <c r="G93" s="311"/>
      <c r="H93" s="312"/>
      <c r="I93" s="312"/>
      <c r="J93" s="312"/>
      <c r="K93" s="312"/>
      <c r="L93" s="313"/>
      <c r="M93" s="294"/>
      <c r="N93" s="48"/>
    </row>
    <row r="94" spans="1:14" ht="15.75" customHeight="1" x14ac:dyDescent="0.25">
      <c r="A94" s="296"/>
      <c r="B94" s="300"/>
      <c r="C94" s="62">
        <f>SUM(C95:C109)</f>
        <v>0</v>
      </c>
      <c r="D94" s="62">
        <f>SUM(D95:D109)</f>
        <v>0</v>
      </c>
      <c r="E94" s="62">
        <f>SUM(E95:E109)</f>
        <v>0</v>
      </c>
      <c r="F94" s="62">
        <f>SUM(F95:F109)</f>
        <v>0</v>
      </c>
      <c r="G94" s="314"/>
      <c r="H94" s="315"/>
      <c r="I94" s="315"/>
      <c r="J94" s="315"/>
      <c r="K94" s="315"/>
      <c r="L94" s="316"/>
      <c r="M94" s="295"/>
      <c r="N94" s="48"/>
    </row>
    <row r="95" spans="1:14" x14ac:dyDescent="0.25">
      <c r="A95" s="297"/>
      <c r="B95" s="301"/>
      <c r="C95" s="86"/>
      <c r="D95" s="86"/>
      <c r="E95" s="86"/>
      <c r="F95" s="86"/>
      <c r="G95" s="88"/>
      <c r="H95" s="110"/>
      <c r="I95" s="87"/>
      <c r="J95" s="107"/>
      <c r="K95" s="88"/>
      <c r="L95" s="89"/>
      <c r="M95" s="303"/>
      <c r="N95" s="48"/>
    </row>
    <row r="96" spans="1:14" x14ac:dyDescent="0.25">
      <c r="A96" s="297"/>
      <c r="B96" s="301"/>
      <c r="C96" s="86"/>
      <c r="D96" s="86"/>
      <c r="E96" s="86"/>
      <c r="F96" s="86"/>
      <c r="G96" s="88"/>
      <c r="H96" s="110"/>
      <c r="I96" s="87"/>
      <c r="J96" s="107"/>
      <c r="K96" s="88"/>
      <c r="L96" s="89"/>
      <c r="M96" s="304"/>
      <c r="N96" s="48"/>
    </row>
    <row r="97" spans="1:14" x14ac:dyDescent="0.25">
      <c r="A97" s="297"/>
      <c r="B97" s="301"/>
      <c r="C97" s="86"/>
      <c r="D97" s="86"/>
      <c r="E97" s="86"/>
      <c r="F97" s="86"/>
      <c r="G97" s="91"/>
      <c r="H97" s="91"/>
      <c r="I97" s="90"/>
      <c r="J97" s="108"/>
      <c r="K97" s="91"/>
      <c r="L97" s="89"/>
      <c r="M97" s="304"/>
      <c r="N97" s="48"/>
    </row>
    <row r="98" spans="1:14" x14ac:dyDescent="0.25">
      <c r="A98" s="297"/>
      <c r="B98" s="301"/>
      <c r="C98" s="86"/>
      <c r="D98" s="86"/>
      <c r="E98" s="86"/>
      <c r="F98" s="86"/>
      <c r="G98" s="91"/>
      <c r="H98" s="91"/>
      <c r="I98" s="90"/>
      <c r="J98" s="108"/>
      <c r="K98" s="91"/>
      <c r="L98" s="89"/>
      <c r="M98" s="304"/>
      <c r="N98" s="48"/>
    </row>
    <row r="99" spans="1:14" x14ac:dyDescent="0.25">
      <c r="A99" s="297"/>
      <c r="B99" s="301"/>
      <c r="C99" s="86"/>
      <c r="D99" s="86"/>
      <c r="E99" s="86"/>
      <c r="F99" s="86"/>
      <c r="G99" s="91"/>
      <c r="H99" s="91"/>
      <c r="I99" s="90"/>
      <c r="J99" s="108"/>
      <c r="K99" s="91"/>
      <c r="L99" s="89"/>
      <c r="M99" s="304"/>
      <c r="N99" s="48"/>
    </row>
    <row r="100" spans="1:14" x14ac:dyDescent="0.25">
      <c r="A100" s="297"/>
      <c r="B100" s="301"/>
      <c r="C100" s="86"/>
      <c r="D100" s="86"/>
      <c r="E100" s="86"/>
      <c r="F100" s="86"/>
      <c r="G100" s="91"/>
      <c r="H100" s="91"/>
      <c r="I100" s="90"/>
      <c r="J100" s="108"/>
      <c r="K100" s="91"/>
      <c r="L100" s="89"/>
      <c r="M100" s="304"/>
      <c r="N100" s="48"/>
    </row>
    <row r="101" spans="1:14" x14ac:dyDescent="0.25">
      <c r="A101" s="297"/>
      <c r="B101" s="301"/>
      <c r="C101" s="86"/>
      <c r="D101" s="86"/>
      <c r="E101" s="86"/>
      <c r="F101" s="86"/>
      <c r="G101" s="91"/>
      <c r="H101" s="91"/>
      <c r="I101" s="90"/>
      <c r="J101" s="108"/>
      <c r="K101" s="91"/>
      <c r="L101" s="89"/>
      <c r="M101" s="304"/>
      <c r="N101" s="48"/>
    </row>
    <row r="102" spans="1:14" x14ac:dyDescent="0.25">
      <c r="A102" s="298"/>
      <c r="B102" s="301"/>
      <c r="C102" s="86"/>
      <c r="D102" s="86"/>
      <c r="E102" s="86"/>
      <c r="F102" s="86"/>
      <c r="G102" s="91"/>
      <c r="H102" s="91"/>
      <c r="I102" s="90"/>
      <c r="J102" s="108"/>
      <c r="K102" s="91"/>
      <c r="L102" s="89"/>
      <c r="M102" s="304"/>
      <c r="N102" s="48"/>
    </row>
    <row r="103" spans="1:14" x14ac:dyDescent="0.25">
      <c r="A103" s="298"/>
      <c r="B103" s="301"/>
      <c r="C103" s="86"/>
      <c r="D103" s="86"/>
      <c r="E103" s="86"/>
      <c r="F103" s="86"/>
      <c r="G103" s="91"/>
      <c r="H103" s="91"/>
      <c r="I103" s="90"/>
      <c r="J103" s="108"/>
      <c r="K103" s="91"/>
      <c r="L103" s="89"/>
      <c r="M103" s="304"/>
      <c r="N103" s="48"/>
    </row>
    <row r="104" spans="1:14" x14ac:dyDescent="0.25">
      <c r="A104" s="298"/>
      <c r="B104" s="301"/>
      <c r="C104" s="86"/>
      <c r="D104" s="86"/>
      <c r="E104" s="86"/>
      <c r="F104" s="86"/>
      <c r="G104" s="91"/>
      <c r="H104" s="91"/>
      <c r="I104" s="90"/>
      <c r="J104" s="108"/>
      <c r="K104" s="91"/>
      <c r="L104" s="89"/>
      <c r="M104" s="304"/>
      <c r="N104" s="48"/>
    </row>
    <row r="105" spans="1:14" x14ac:dyDescent="0.25">
      <c r="A105" s="298"/>
      <c r="B105" s="301"/>
      <c r="C105" s="86"/>
      <c r="D105" s="86"/>
      <c r="E105" s="86"/>
      <c r="F105" s="86"/>
      <c r="G105" s="91"/>
      <c r="H105" s="91"/>
      <c r="I105" s="90"/>
      <c r="J105" s="108"/>
      <c r="K105" s="91"/>
      <c r="L105" s="89"/>
      <c r="M105" s="304"/>
      <c r="N105" s="48"/>
    </row>
    <row r="106" spans="1:14" x14ac:dyDescent="0.25">
      <c r="A106" s="298"/>
      <c r="B106" s="301"/>
      <c r="C106" s="86"/>
      <c r="D106" s="86"/>
      <c r="E106" s="86"/>
      <c r="F106" s="86"/>
      <c r="G106" s="91"/>
      <c r="H106" s="91"/>
      <c r="I106" s="90"/>
      <c r="J106" s="108"/>
      <c r="K106" s="91"/>
      <c r="L106" s="89"/>
      <c r="M106" s="304"/>
      <c r="N106" s="48"/>
    </row>
    <row r="107" spans="1:14" x14ac:dyDescent="0.25">
      <c r="A107" s="298"/>
      <c r="B107" s="301"/>
      <c r="C107" s="86"/>
      <c r="D107" s="86"/>
      <c r="E107" s="86"/>
      <c r="F107" s="86"/>
      <c r="G107" s="91"/>
      <c r="H107" s="91"/>
      <c r="I107" s="90"/>
      <c r="J107" s="108"/>
      <c r="K107" s="91"/>
      <c r="L107" s="89"/>
      <c r="M107" s="304"/>
      <c r="N107" s="48"/>
    </row>
    <row r="108" spans="1:14" x14ac:dyDescent="0.25">
      <c r="A108" s="298"/>
      <c r="B108" s="301"/>
      <c r="C108" s="86"/>
      <c r="D108" s="86"/>
      <c r="E108" s="86"/>
      <c r="F108" s="86"/>
      <c r="G108" s="91"/>
      <c r="H108" s="91"/>
      <c r="I108" s="90"/>
      <c r="J108" s="108"/>
      <c r="K108" s="91"/>
      <c r="L108" s="89"/>
      <c r="M108" s="304"/>
      <c r="N108" s="48"/>
    </row>
    <row r="109" spans="1:14" x14ac:dyDescent="0.25">
      <c r="A109" s="299"/>
      <c r="B109" s="302"/>
      <c r="C109" s="168"/>
      <c r="D109" s="168"/>
      <c r="E109" s="168"/>
      <c r="F109" s="168"/>
      <c r="G109" s="92"/>
      <c r="H109" s="92"/>
      <c r="I109" s="93"/>
      <c r="J109" s="109"/>
      <c r="K109" s="92"/>
      <c r="L109" s="117"/>
      <c r="M109" s="305"/>
      <c r="N109" s="48"/>
    </row>
  </sheetData>
  <sheetProtection algorithmName="SHA-512" hashValue="aBCApHPfkGo0BTwXCQrvPW2TvH+NccLdZ8X2HBq77w9IvJwA9DxwrivuvnZo9GnCHwRsxz+bz/I8L0l0KrLdyw==" saltValue="UHNVvaeHGSpFi6ysTg6/3g==" spinCount="100000" sheet="1" objects="1" scenarios="1" insertRows="0"/>
  <mergeCells count="77">
    <mergeCell ref="B1:I1"/>
    <mergeCell ref="J7:J8"/>
    <mergeCell ref="K7:K8"/>
    <mergeCell ref="L7:L8"/>
    <mergeCell ref="B6:B8"/>
    <mergeCell ref="C7:F7"/>
    <mergeCell ref="G7:G8"/>
    <mergeCell ref="H7:H8"/>
    <mergeCell ref="B11:B23"/>
    <mergeCell ref="C6:L6"/>
    <mergeCell ref="M6:M8"/>
    <mergeCell ref="A10:A23"/>
    <mergeCell ref="B9:B10"/>
    <mergeCell ref="C9:C10"/>
    <mergeCell ref="D9:D10"/>
    <mergeCell ref="E9:E10"/>
    <mergeCell ref="F9:F10"/>
    <mergeCell ref="I7:I8"/>
    <mergeCell ref="A6:A8"/>
    <mergeCell ref="A25:A38"/>
    <mergeCell ref="B26:B38"/>
    <mergeCell ref="M27:M38"/>
    <mergeCell ref="B39:B40"/>
    <mergeCell ref="C39:C40"/>
    <mergeCell ref="D39:D40"/>
    <mergeCell ref="E39:E40"/>
    <mergeCell ref="F39:F40"/>
    <mergeCell ref="C52:C53"/>
    <mergeCell ref="D52:D53"/>
    <mergeCell ref="E52:E53"/>
    <mergeCell ref="F52:F53"/>
    <mergeCell ref="A40:A51"/>
    <mergeCell ref="B41:B51"/>
    <mergeCell ref="A53:A62"/>
    <mergeCell ref="B54:B62"/>
    <mergeCell ref="B52:B53"/>
    <mergeCell ref="G63:L65"/>
    <mergeCell ref="M55:M62"/>
    <mergeCell ref="G9:L11"/>
    <mergeCell ref="M9:M11"/>
    <mergeCell ref="G39:L41"/>
    <mergeCell ref="M39:M41"/>
    <mergeCell ref="G52:L54"/>
    <mergeCell ref="M52:M54"/>
    <mergeCell ref="M42:M51"/>
    <mergeCell ref="M12:M23"/>
    <mergeCell ref="B63:B64"/>
    <mergeCell ref="C63:C64"/>
    <mergeCell ref="D63:D64"/>
    <mergeCell ref="E63:E64"/>
    <mergeCell ref="F63:F64"/>
    <mergeCell ref="M74:M76"/>
    <mergeCell ref="A75:A91"/>
    <mergeCell ref="B76:B91"/>
    <mergeCell ref="M77:M91"/>
    <mergeCell ref="J2:J3"/>
    <mergeCell ref="K2:L2"/>
    <mergeCell ref="B74:B75"/>
    <mergeCell ref="C74:C75"/>
    <mergeCell ref="D74:D75"/>
    <mergeCell ref="E74:E75"/>
    <mergeCell ref="F74:F75"/>
    <mergeCell ref="G74:L76"/>
    <mergeCell ref="M63:M65"/>
    <mergeCell ref="A64:A73"/>
    <mergeCell ref="B65:B73"/>
    <mergeCell ref="M66:M73"/>
    <mergeCell ref="M92:M94"/>
    <mergeCell ref="A93:A109"/>
    <mergeCell ref="B94:B109"/>
    <mergeCell ref="M95:M109"/>
    <mergeCell ref="B92:B93"/>
    <mergeCell ref="C92:C93"/>
    <mergeCell ref="D92:D93"/>
    <mergeCell ref="E92:E93"/>
    <mergeCell ref="F92:F93"/>
    <mergeCell ref="G92:L94"/>
  </mergeCells>
  <pageMargins left="0.31496062992125984" right="0.31496062992125984" top="0.55118110236220474" bottom="0.15748031496062992" header="0.31496062992125984" footer="0.31496062992125984"/>
  <pageSetup paperSize="9" scale="75" orientation="landscape" blackAndWhite="1" verticalDpi="0" r:id="rId1"/>
  <headerFooter>
    <oddHeader>&amp;L&amp;"Arial,Italic"&amp;9&amp;F&amp;R&amp;"Arial,Italic"&amp;9&amp;A, lk &amp;P (&amp;N)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0000"/>
  </sheetPr>
  <dimension ref="A1:C54"/>
  <sheetViews>
    <sheetView showGridLines="0" zoomScaleNormal="100" workbookViewId="0">
      <selection activeCell="C22" sqref="C22:C23"/>
    </sheetView>
  </sheetViews>
  <sheetFormatPr defaultColWidth="9.109375" defaultRowHeight="13.2" x14ac:dyDescent="0.25"/>
  <cols>
    <col min="1" max="1" width="6.109375" style="264" customWidth="1"/>
    <col min="2" max="2" width="82.88671875" style="257" customWidth="1"/>
    <col min="3" max="3" width="12.33203125" style="39" customWidth="1"/>
    <col min="4" max="16384" width="9.109375" style="39"/>
  </cols>
  <sheetData>
    <row r="1" spans="1:3" s="41" customFormat="1" ht="27" customHeight="1" x14ac:dyDescent="0.25">
      <c r="A1" s="256" t="s">
        <v>72</v>
      </c>
      <c r="B1" s="257"/>
      <c r="C1" s="258"/>
    </row>
    <row r="2" spans="1:3" s="41" customFormat="1" ht="18" customHeight="1" x14ac:dyDescent="0.25">
      <c r="A2" s="256"/>
      <c r="B2" s="257"/>
      <c r="C2" s="258"/>
    </row>
    <row r="3" spans="1:3" s="41" customFormat="1" ht="28.5" customHeight="1" x14ac:dyDescent="0.25">
      <c r="A3" s="259" t="s">
        <v>40</v>
      </c>
      <c r="B3" s="260" t="s">
        <v>100</v>
      </c>
    </row>
    <row r="4" spans="1:3" s="41" customFormat="1" ht="15.75" customHeight="1" x14ac:dyDescent="0.25">
      <c r="A4" s="259"/>
      <c r="B4" s="260" t="s">
        <v>89</v>
      </c>
    </row>
    <row r="5" spans="1:3" s="41" customFormat="1" ht="18" customHeight="1" x14ac:dyDescent="0.25">
      <c r="A5" s="259"/>
      <c r="B5" s="261" t="s">
        <v>73</v>
      </c>
    </row>
    <row r="6" spans="1:3" s="41" customFormat="1" ht="15.75" customHeight="1" x14ac:dyDescent="0.25">
      <c r="A6" s="259" t="s">
        <v>41</v>
      </c>
      <c r="B6" s="262" t="s">
        <v>87</v>
      </c>
    </row>
    <row r="7" spans="1:3" s="41" customFormat="1" ht="15.75" customHeight="1" x14ac:dyDescent="0.25">
      <c r="A7" s="259"/>
      <c r="B7" s="263" t="s">
        <v>84</v>
      </c>
    </row>
    <row r="8" spans="1:3" s="41" customFormat="1" ht="15.75" customHeight="1" x14ac:dyDescent="0.25">
      <c r="A8" s="259"/>
      <c r="B8" s="263" t="s">
        <v>85</v>
      </c>
    </row>
    <row r="9" spans="1:3" s="41" customFormat="1" ht="15.75" customHeight="1" x14ac:dyDescent="0.25">
      <c r="A9" s="259"/>
      <c r="B9" s="263" t="s">
        <v>86</v>
      </c>
    </row>
    <row r="10" spans="1:3" s="41" customFormat="1" ht="15.75" customHeight="1" x14ac:dyDescent="0.25">
      <c r="A10" s="259"/>
      <c r="B10" s="263" t="s">
        <v>88</v>
      </c>
    </row>
    <row r="11" spans="1:3" s="41" customFormat="1" ht="28.5" customHeight="1" x14ac:dyDescent="0.25">
      <c r="A11" s="259" t="s">
        <v>42</v>
      </c>
      <c r="B11" s="261" t="s">
        <v>129</v>
      </c>
    </row>
    <row r="12" spans="1:3" s="41" customFormat="1" ht="28.5" customHeight="1" x14ac:dyDescent="0.25">
      <c r="A12" s="259"/>
      <c r="B12" s="261" t="s">
        <v>127</v>
      </c>
    </row>
    <row r="13" spans="1:3" s="41" customFormat="1" ht="39.75" customHeight="1" x14ac:dyDescent="0.25">
      <c r="A13" s="259"/>
      <c r="B13" s="260" t="s">
        <v>128</v>
      </c>
    </row>
    <row r="14" spans="1:3" s="41" customFormat="1" ht="57" customHeight="1" x14ac:dyDescent="0.25">
      <c r="A14" s="259" t="s">
        <v>43</v>
      </c>
      <c r="B14" s="260" t="s">
        <v>93</v>
      </c>
    </row>
    <row r="15" spans="1:3" s="41" customFormat="1" ht="29.25" customHeight="1" x14ac:dyDescent="0.25">
      <c r="A15" s="259" t="s">
        <v>44</v>
      </c>
      <c r="B15" s="261" t="s">
        <v>49</v>
      </c>
    </row>
    <row r="16" spans="1:3" s="41" customFormat="1" ht="33.75" customHeight="1" x14ac:dyDescent="0.25">
      <c r="A16" s="259" t="s">
        <v>50</v>
      </c>
      <c r="B16" s="261" t="s">
        <v>94</v>
      </c>
    </row>
    <row r="17" spans="1:2" s="41" customFormat="1" ht="30.75" customHeight="1" x14ac:dyDescent="0.25">
      <c r="A17" s="259" t="s">
        <v>74</v>
      </c>
      <c r="B17" s="261" t="s">
        <v>76</v>
      </c>
    </row>
    <row r="18" spans="1:2" s="41" customFormat="1" ht="42.75" customHeight="1" x14ac:dyDescent="0.25">
      <c r="A18" s="259" t="s">
        <v>95</v>
      </c>
      <c r="B18" s="261" t="s">
        <v>101</v>
      </c>
    </row>
    <row r="19" spans="1:2" s="41" customFormat="1" ht="40.5" customHeight="1" x14ac:dyDescent="0.25">
      <c r="A19" s="259" t="s">
        <v>90</v>
      </c>
      <c r="B19" s="260" t="s">
        <v>119</v>
      </c>
    </row>
    <row r="20" spans="1:2" s="41" customFormat="1" ht="54" customHeight="1" x14ac:dyDescent="0.25">
      <c r="A20" s="259" t="s">
        <v>96</v>
      </c>
      <c r="B20" s="261" t="s">
        <v>102</v>
      </c>
    </row>
    <row r="21" spans="1:2" s="41" customFormat="1" ht="24" customHeight="1" x14ac:dyDescent="0.25">
      <c r="A21" s="264"/>
      <c r="B21" s="261" t="s">
        <v>46</v>
      </c>
    </row>
    <row r="22" spans="1:2" s="41" customFormat="1" ht="43.5" customHeight="1" x14ac:dyDescent="0.25">
      <c r="A22" s="264"/>
      <c r="B22" s="265" t="s">
        <v>45</v>
      </c>
    </row>
    <row r="23" spans="1:2" s="41" customFormat="1" x14ac:dyDescent="0.25">
      <c r="A23" s="264"/>
      <c r="B23" s="266" t="s">
        <v>56</v>
      </c>
    </row>
    <row r="24" spans="1:2" s="41" customFormat="1" x14ac:dyDescent="0.25">
      <c r="A24" s="264"/>
      <c r="B24" s="261" t="s">
        <v>47</v>
      </c>
    </row>
    <row r="25" spans="1:2" s="41" customFormat="1" ht="17.25" customHeight="1" x14ac:dyDescent="0.25">
      <c r="A25" s="264"/>
      <c r="B25" s="267" t="s">
        <v>57</v>
      </c>
    </row>
    <row r="26" spans="1:2" s="41" customFormat="1" ht="17.25" customHeight="1" x14ac:dyDescent="0.25">
      <c r="A26" s="264"/>
      <c r="B26" s="261" t="s">
        <v>48</v>
      </c>
    </row>
    <row r="27" spans="1:2" s="41" customFormat="1" x14ac:dyDescent="0.25">
      <c r="A27" s="264"/>
      <c r="B27" s="268" t="s">
        <v>120</v>
      </c>
    </row>
    <row r="28" spans="1:2" s="41" customFormat="1" x14ac:dyDescent="0.25">
      <c r="A28" s="264"/>
      <c r="B28" s="268"/>
    </row>
    <row r="29" spans="1:2" s="41" customFormat="1" x14ac:dyDescent="0.25">
      <c r="A29" s="264"/>
      <c r="B29" s="268"/>
    </row>
    <row r="30" spans="1:2" s="41" customFormat="1" x14ac:dyDescent="0.25">
      <c r="A30" s="264"/>
      <c r="B30" s="268"/>
    </row>
    <row r="31" spans="1:2" s="41" customFormat="1" x14ac:dyDescent="0.25">
      <c r="A31" s="264"/>
      <c r="B31" s="268"/>
    </row>
    <row r="32" spans="1:2" s="41" customFormat="1" x14ac:dyDescent="0.25">
      <c r="A32" s="264"/>
      <c r="B32" s="268"/>
    </row>
    <row r="33" spans="1:2" s="41" customFormat="1" x14ac:dyDescent="0.25">
      <c r="A33" s="264"/>
      <c r="B33" s="268"/>
    </row>
    <row r="34" spans="1:2" s="41" customFormat="1" x14ac:dyDescent="0.25">
      <c r="A34" s="264"/>
      <c r="B34" s="268"/>
    </row>
    <row r="35" spans="1:2" s="41" customFormat="1" x14ac:dyDescent="0.25">
      <c r="A35" s="264"/>
      <c r="B35" s="268"/>
    </row>
    <row r="36" spans="1:2" s="41" customFormat="1" x14ac:dyDescent="0.25">
      <c r="A36" s="264"/>
      <c r="B36" s="268"/>
    </row>
    <row r="37" spans="1:2" s="41" customFormat="1" x14ac:dyDescent="0.25">
      <c r="A37" s="264"/>
      <c r="B37" s="268"/>
    </row>
    <row r="38" spans="1:2" s="41" customFormat="1" x14ac:dyDescent="0.25">
      <c r="A38" s="264"/>
      <c r="B38" s="268"/>
    </row>
    <row r="39" spans="1:2" s="41" customFormat="1" x14ac:dyDescent="0.25">
      <c r="A39" s="264"/>
      <c r="B39" s="268"/>
    </row>
    <row r="40" spans="1:2" s="41" customFormat="1" x14ac:dyDescent="0.25">
      <c r="A40" s="264"/>
      <c r="B40" s="268"/>
    </row>
    <row r="41" spans="1:2" s="41" customFormat="1" x14ac:dyDescent="0.25">
      <c r="A41" s="264"/>
      <c r="B41" s="268"/>
    </row>
    <row r="42" spans="1:2" s="41" customFormat="1" x14ac:dyDescent="0.25">
      <c r="A42" s="264"/>
      <c r="B42" s="268"/>
    </row>
    <row r="43" spans="1:2" s="41" customFormat="1" x14ac:dyDescent="0.25">
      <c r="A43" s="264"/>
      <c r="B43" s="268"/>
    </row>
    <row r="44" spans="1:2" s="41" customFormat="1" x14ac:dyDescent="0.25">
      <c r="A44" s="264"/>
      <c r="B44" s="268"/>
    </row>
    <row r="45" spans="1:2" s="41" customFormat="1" x14ac:dyDescent="0.25">
      <c r="A45" s="264"/>
      <c r="B45" s="268"/>
    </row>
    <row r="46" spans="1:2" s="41" customFormat="1" x14ac:dyDescent="0.25">
      <c r="A46" s="264"/>
      <c r="B46" s="268"/>
    </row>
    <row r="47" spans="1:2" s="41" customFormat="1" x14ac:dyDescent="0.25">
      <c r="A47" s="264"/>
      <c r="B47" s="268"/>
    </row>
    <row r="48" spans="1:2" s="41" customFormat="1" x14ac:dyDescent="0.25">
      <c r="A48" s="264"/>
      <c r="B48" s="268"/>
    </row>
    <row r="49" spans="1:2" s="41" customFormat="1" x14ac:dyDescent="0.25">
      <c r="A49" s="264"/>
      <c r="B49" s="268"/>
    </row>
    <row r="50" spans="1:2" s="41" customFormat="1" x14ac:dyDescent="0.25">
      <c r="A50" s="264"/>
      <c r="B50" s="268"/>
    </row>
    <row r="51" spans="1:2" s="41" customFormat="1" x14ac:dyDescent="0.25">
      <c r="A51" s="264"/>
      <c r="B51" s="268"/>
    </row>
    <row r="52" spans="1:2" s="41" customFormat="1" x14ac:dyDescent="0.25">
      <c r="A52" s="264"/>
      <c r="B52" s="257"/>
    </row>
    <row r="53" spans="1:2" s="41" customFormat="1" x14ac:dyDescent="0.25">
      <c r="A53" s="264"/>
      <c r="B53" s="257"/>
    </row>
    <row r="54" spans="1:2" s="41" customFormat="1" x14ac:dyDescent="0.25">
      <c r="A54" s="264"/>
      <c r="B54" s="257"/>
    </row>
  </sheetData>
  <sheetProtection algorithmName="SHA-512" hashValue="B0v8GoXQLx8XXV6kT7jktn9doyrnKg5Ww72x1IGkG33/dmd6NxyxBGps1pzRfuCLkBLdcc5l9HAZkyI+yPUOKQ==" saltValue="ssgAdbSJVLvOCVuBSqGzlw==" spinCount="100000" sheet="1" objects="1" scenarios="1"/>
  <hyperlinks>
    <hyperlink ref="B25" r:id="rId1"/>
  </hyperlinks>
  <pageMargins left="0.9055118110236221" right="0.51181102362204722" top="0.74803149606299213" bottom="0.74803149606299213" header="0.31496062992125984" footer="0.31496062992125984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N74"/>
  <sheetViews>
    <sheetView showGridLines="0" zoomScaleNormal="100" workbookViewId="0">
      <pane xSplit="1" ySplit="8" topLeftCell="B9" activePane="bottomRight" state="frozen"/>
      <selection activeCell="C22" sqref="C22:C23"/>
      <selection pane="topRight" activeCell="C22" sqref="C22:C23"/>
      <selection pane="bottomLeft" activeCell="C22" sqref="C22:C23"/>
      <selection pane="bottomRight" activeCell="C22" sqref="C22:C23"/>
    </sheetView>
  </sheetViews>
  <sheetFormatPr defaultColWidth="9.109375" defaultRowHeight="13.2" x14ac:dyDescent="0.25"/>
  <cols>
    <col min="1" max="1" width="16" style="39" customWidth="1"/>
    <col min="2" max="2" width="9.109375" style="43"/>
    <col min="3" max="4" width="10.44140625" style="43" customWidth="1"/>
    <col min="5" max="6" width="9.109375" style="43"/>
    <col min="7" max="7" width="13.88671875" style="43" customWidth="1"/>
    <col min="8" max="8" width="12.109375" style="43" customWidth="1"/>
    <col min="9" max="9" width="11.6640625" style="43" customWidth="1"/>
    <col min="10" max="10" width="48.5546875" style="79" customWidth="1"/>
    <col min="11" max="11" width="11" style="43" customWidth="1"/>
    <col min="12" max="12" width="12.33203125" style="43" customWidth="1"/>
    <col min="13" max="13" width="11.5546875" style="43" customWidth="1"/>
    <col min="14" max="14" width="6.109375" style="39" customWidth="1"/>
    <col min="15" max="16384" width="9.109375" style="39"/>
  </cols>
  <sheetData>
    <row r="1" spans="1:14" ht="15" customHeight="1" x14ac:dyDescent="0.25">
      <c r="A1" s="44"/>
      <c r="B1" s="45"/>
      <c r="C1" s="45"/>
      <c r="D1" s="45" t="str">
        <f>Eelarve!B9</f>
        <v>(ühingu nimi)</v>
      </c>
      <c r="E1" s="45"/>
      <c r="F1" s="45"/>
      <c r="G1" s="45"/>
      <c r="H1" s="45"/>
      <c r="I1" s="46"/>
      <c r="J1" s="77"/>
      <c r="K1" s="47"/>
      <c r="L1" s="47"/>
      <c r="M1" s="45"/>
      <c r="N1" s="48"/>
    </row>
    <row r="2" spans="1:14" ht="15.6" x14ac:dyDescent="0.25">
      <c r="A2" s="49" t="s">
        <v>23</v>
      </c>
      <c r="B2" s="45"/>
      <c r="C2" s="45"/>
      <c r="D2" s="45"/>
      <c r="E2" s="45"/>
      <c r="F2" s="45"/>
      <c r="G2" s="45"/>
      <c r="H2" s="45"/>
      <c r="I2" s="46"/>
      <c r="J2" s="318" t="str">
        <f>'1. Tööjõukulud'!J2:J3</f>
        <v>KÜSK projekti tunnus (objekt,kulukoht) toetuse saaja raamatupidamisdokumentidel:</v>
      </c>
      <c r="K2" s="319" t="s">
        <v>79</v>
      </c>
      <c r="L2" s="320"/>
      <c r="M2" s="68">
        <f>'1. Tööjõukulud'!M2</f>
        <v>0</v>
      </c>
      <c r="N2" s="48"/>
    </row>
    <row r="3" spans="1:14" ht="15" customHeight="1" x14ac:dyDescent="0.25">
      <c r="A3" s="64" t="s">
        <v>19</v>
      </c>
      <c r="B3" s="166">
        <f>Eelarve!E27</f>
        <v>0</v>
      </c>
      <c r="C3" s="166">
        <f>Eelarve!F27</f>
        <v>0</v>
      </c>
      <c r="D3" s="166">
        <f>Eelarve!G27</f>
        <v>0</v>
      </c>
      <c r="E3" s="166">
        <f>Eelarve!H27</f>
        <v>0</v>
      </c>
      <c r="F3" s="166">
        <f>Eelarve!I27</f>
        <v>0</v>
      </c>
      <c r="G3" s="50"/>
      <c r="H3" s="45"/>
      <c r="I3" s="51"/>
      <c r="J3" s="318"/>
      <c r="K3" s="47"/>
      <c r="L3" s="47"/>
      <c r="M3" s="67" t="s">
        <v>22</v>
      </c>
      <c r="N3" s="48"/>
    </row>
    <row r="4" spans="1:14" s="40" customFormat="1" ht="17.25" customHeight="1" x14ac:dyDescent="0.25">
      <c r="A4" s="52" t="s">
        <v>20</v>
      </c>
      <c r="B4" s="167"/>
      <c r="C4" s="167">
        <f>C11+C24+C37+C50+C63</f>
        <v>0</v>
      </c>
      <c r="D4" s="167">
        <f>D11+D24+D37+D50+D63</f>
        <v>0</v>
      </c>
      <c r="E4" s="167">
        <f>E11+E24+E37+E50+E63</f>
        <v>0</v>
      </c>
      <c r="F4" s="167">
        <f>F11+F24+F37+F50+F63</f>
        <v>0</v>
      </c>
      <c r="G4" s="53"/>
      <c r="H4" s="53"/>
      <c r="I4" s="54"/>
      <c r="J4" s="80">
        <f>'1. Tööjõukulud'!J4</f>
        <v>0</v>
      </c>
      <c r="K4" s="55"/>
      <c r="L4" s="55"/>
      <c r="M4" s="171">
        <f>B3-C4-D4-E4-F4</f>
        <v>0</v>
      </c>
      <c r="N4" s="56"/>
    </row>
    <row r="5" spans="1:14" ht="16.5" customHeight="1" x14ac:dyDescent="0.25">
      <c r="A5" s="57"/>
      <c r="B5" s="65" t="e">
        <f>(C4+D4+E4+F4)/B3</f>
        <v>#DIV/0!</v>
      </c>
      <c r="C5" s="66" t="str">
        <f>IF(C3&gt;0,C4/C3,"")</f>
        <v/>
      </c>
      <c r="D5" s="66" t="str">
        <f>IF(D3&gt;0,D4/D3,"")</f>
        <v/>
      </c>
      <c r="E5" s="66" t="str">
        <f>IF(E3&gt;0,E4/E3,"")</f>
        <v/>
      </c>
      <c r="F5" s="66" t="str">
        <f>IF(F3&gt;0,F4/F3,"")</f>
        <v/>
      </c>
      <c r="G5" s="45"/>
      <c r="H5" s="45"/>
      <c r="I5" s="46"/>
      <c r="J5" s="77"/>
      <c r="K5" s="47"/>
      <c r="L5" s="47"/>
      <c r="M5" s="45"/>
      <c r="N5" s="48"/>
    </row>
    <row r="6" spans="1:14" s="41" customFormat="1" ht="18" customHeight="1" x14ac:dyDescent="0.25">
      <c r="A6" s="329" t="s">
        <v>112</v>
      </c>
      <c r="B6" s="337" t="s">
        <v>11</v>
      </c>
      <c r="C6" s="321" t="s">
        <v>12</v>
      </c>
      <c r="D6" s="321"/>
      <c r="E6" s="321"/>
      <c r="F6" s="321"/>
      <c r="G6" s="322"/>
      <c r="H6" s="322"/>
      <c r="I6" s="322"/>
      <c r="J6" s="322"/>
      <c r="K6" s="322"/>
      <c r="L6" s="323"/>
      <c r="M6" s="348" t="s">
        <v>18</v>
      </c>
      <c r="N6" s="58"/>
    </row>
    <row r="7" spans="1:14" s="41" customFormat="1" ht="18" customHeight="1" x14ac:dyDescent="0.25">
      <c r="A7" s="330"/>
      <c r="B7" s="338"/>
      <c r="C7" s="340" t="s">
        <v>13</v>
      </c>
      <c r="D7" s="341"/>
      <c r="E7" s="341"/>
      <c r="F7" s="342"/>
      <c r="G7" s="327" t="s">
        <v>21</v>
      </c>
      <c r="H7" s="343" t="s">
        <v>14</v>
      </c>
      <c r="I7" s="327" t="s">
        <v>15</v>
      </c>
      <c r="J7" s="327" t="s">
        <v>109</v>
      </c>
      <c r="K7" s="333" t="str">
        <f>'1. Tööjõukulud'!K7:K8</f>
        <v>Dokumendi reg.number taotleja raamatu-pidamises</v>
      </c>
      <c r="L7" s="351" t="str">
        <f>'1. Tööjõukulud'!L7:L8</f>
        <v>Pangakontolt tasumise kuupäev</v>
      </c>
      <c r="M7" s="349"/>
      <c r="N7" s="58"/>
    </row>
    <row r="8" spans="1:14" ht="54" customHeight="1" x14ac:dyDescent="0.25">
      <c r="A8" s="331"/>
      <c r="B8" s="339"/>
      <c r="C8" s="59" t="s">
        <v>4</v>
      </c>
      <c r="D8" s="248" t="s">
        <v>99</v>
      </c>
      <c r="E8" s="192" t="s">
        <v>17</v>
      </c>
      <c r="F8" s="192" t="s">
        <v>106</v>
      </c>
      <c r="G8" s="328"/>
      <c r="H8" s="344"/>
      <c r="I8" s="328"/>
      <c r="J8" s="328"/>
      <c r="K8" s="334"/>
      <c r="L8" s="336"/>
      <c r="M8" s="350"/>
      <c r="N8" s="48"/>
    </row>
    <row r="9" spans="1:14" x14ac:dyDescent="0.25">
      <c r="A9" s="60"/>
      <c r="B9" s="306">
        <f>Eelarve!E28</f>
        <v>0</v>
      </c>
      <c r="C9" s="306">
        <f>Eelarve!F28</f>
        <v>0</v>
      </c>
      <c r="D9" s="306">
        <f>Eelarve!G28</f>
        <v>0</v>
      </c>
      <c r="E9" s="306">
        <f>Eelarve!H28</f>
        <v>0</v>
      </c>
      <c r="F9" s="306">
        <f>Eelarve!I28</f>
        <v>0</v>
      </c>
      <c r="G9" s="308"/>
      <c r="H9" s="309"/>
      <c r="I9" s="309"/>
      <c r="J9" s="309"/>
      <c r="K9" s="309"/>
      <c r="L9" s="310"/>
      <c r="M9" s="293">
        <f>B9-C11-D11-E11-F11</f>
        <v>0</v>
      </c>
      <c r="N9" s="48"/>
    </row>
    <row r="10" spans="1:14" s="42" customFormat="1" ht="3.75" customHeight="1" x14ac:dyDescent="0.25">
      <c r="A10" s="296" t="str">
        <f>Eelarve!A28</f>
        <v xml:space="preserve">2.1. </v>
      </c>
      <c r="B10" s="307"/>
      <c r="C10" s="307"/>
      <c r="D10" s="307"/>
      <c r="E10" s="307"/>
      <c r="F10" s="307"/>
      <c r="G10" s="311"/>
      <c r="H10" s="312"/>
      <c r="I10" s="312"/>
      <c r="J10" s="312"/>
      <c r="K10" s="312"/>
      <c r="L10" s="313"/>
      <c r="M10" s="294"/>
      <c r="N10" s="61"/>
    </row>
    <row r="11" spans="1:14" s="42" customFormat="1" ht="15.75" customHeight="1" x14ac:dyDescent="0.25">
      <c r="A11" s="296"/>
      <c r="B11" s="300"/>
      <c r="C11" s="62">
        <f>SUM(C12:C21)</f>
        <v>0</v>
      </c>
      <c r="D11" s="62">
        <f>SUM(D12:D21)</f>
        <v>0</v>
      </c>
      <c r="E11" s="62">
        <f>SUM(E12:E21)</f>
        <v>0</v>
      </c>
      <c r="F11" s="62">
        <f>SUM(F12:F21)</f>
        <v>0</v>
      </c>
      <c r="G11" s="314"/>
      <c r="H11" s="315"/>
      <c r="I11" s="315"/>
      <c r="J11" s="315"/>
      <c r="K11" s="315"/>
      <c r="L11" s="316"/>
      <c r="M11" s="295"/>
      <c r="N11" s="61"/>
    </row>
    <row r="12" spans="1:14" x14ac:dyDescent="0.25">
      <c r="A12" s="297"/>
      <c r="B12" s="301"/>
      <c r="C12" s="86"/>
      <c r="D12" s="86"/>
      <c r="E12" s="86"/>
      <c r="F12" s="86"/>
      <c r="G12" s="88"/>
      <c r="H12" s="110"/>
      <c r="I12" s="111"/>
      <c r="J12" s="112"/>
      <c r="K12" s="88"/>
      <c r="L12" s="89"/>
      <c r="M12" s="345"/>
      <c r="N12" s="48"/>
    </row>
    <row r="13" spans="1:14" x14ac:dyDescent="0.25">
      <c r="A13" s="297"/>
      <c r="B13" s="301"/>
      <c r="C13" s="86"/>
      <c r="D13" s="86"/>
      <c r="E13" s="86"/>
      <c r="F13" s="86"/>
      <c r="G13" s="88"/>
      <c r="H13" s="110"/>
      <c r="I13" s="111"/>
      <c r="J13" s="112"/>
      <c r="K13" s="88"/>
      <c r="L13" s="89"/>
      <c r="M13" s="346"/>
      <c r="N13" s="48"/>
    </row>
    <row r="14" spans="1:14" x14ac:dyDescent="0.25">
      <c r="A14" s="297"/>
      <c r="B14" s="301"/>
      <c r="C14" s="86"/>
      <c r="D14" s="86"/>
      <c r="E14" s="86"/>
      <c r="F14" s="86"/>
      <c r="G14" s="91"/>
      <c r="H14" s="91"/>
      <c r="I14" s="113"/>
      <c r="J14" s="114"/>
      <c r="K14" s="91"/>
      <c r="L14" s="89"/>
      <c r="M14" s="346"/>
      <c r="N14" s="48"/>
    </row>
    <row r="15" spans="1:14" x14ac:dyDescent="0.25">
      <c r="A15" s="297"/>
      <c r="B15" s="301"/>
      <c r="C15" s="86"/>
      <c r="D15" s="86"/>
      <c r="E15" s="86"/>
      <c r="F15" s="86"/>
      <c r="G15" s="91"/>
      <c r="H15" s="91"/>
      <c r="I15" s="113"/>
      <c r="J15" s="114"/>
      <c r="K15" s="91"/>
      <c r="L15" s="89"/>
      <c r="M15" s="346"/>
      <c r="N15" s="48"/>
    </row>
    <row r="16" spans="1:14" x14ac:dyDescent="0.25">
      <c r="A16" s="298"/>
      <c r="B16" s="301"/>
      <c r="C16" s="86"/>
      <c r="D16" s="86"/>
      <c r="E16" s="86"/>
      <c r="F16" s="86"/>
      <c r="G16" s="275"/>
      <c r="H16" s="91"/>
      <c r="I16" s="113"/>
      <c r="J16" s="114"/>
      <c r="K16" s="91"/>
      <c r="L16" s="89"/>
      <c r="M16" s="346"/>
      <c r="N16" s="48"/>
    </row>
    <row r="17" spans="1:14" x14ac:dyDescent="0.25">
      <c r="A17" s="298"/>
      <c r="B17" s="301"/>
      <c r="C17" s="86"/>
      <c r="D17" s="86"/>
      <c r="E17" s="86"/>
      <c r="F17" s="86"/>
      <c r="G17" s="91"/>
      <c r="H17" s="91"/>
      <c r="I17" s="113"/>
      <c r="J17" s="114"/>
      <c r="K17" s="91"/>
      <c r="L17" s="89"/>
      <c r="M17" s="346"/>
      <c r="N17" s="48"/>
    </row>
    <row r="18" spans="1:14" x14ac:dyDescent="0.25">
      <c r="A18" s="298"/>
      <c r="B18" s="301"/>
      <c r="C18" s="86"/>
      <c r="D18" s="94"/>
      <c r="E18" s="86"/>
      <c r="F18" s="86"/>
      <c r="G18" s="91"/>
      <c r="H18" s="91"/>
      <c r="I18" s="113"/>
      <c r="J18" s="114"/>
      <c r="K18" s="91"/>
      <c r="L18" s="89"/>
      <c r="M18" s="346"/>
      <c r="N18" s="48"/>
    </row>
    <row r="19" spans="1:14" x14ac:dyDescent="0.25">
      <c r="A19" s="298"/>
      <c r="B19" s="301"/>
      <c r="C19" s="86"/>
      <c r="D19" s="86"/>
      <c r="E19" s="86"/>
      <c r="F19" s="86"/>
      <c r="G19" s="91"/>
      <c r="H19" s="91"/>
      <c r="I19" s="113"/>
      <c r="J19" s="114"/>
      <c r="K19" s="91"/>
      <c r="L19" s="89"/>
      <c r="M19" s="346"/>
      <c r="N19" s="48"/>
    </row>
    <row r="20" spans="1:14" x14ac:dyDescent="0.25">
      <c r="A20" s="298"/>
      <c r="B20" s="301"/>
      <c r="C20" s="86"/>
      <c r="D20" s="86"/>
      <c r="E20" s="86"/>
      <c r="F20" s="86"/>
      <c r="G20" s="91"/>
      <c r="H20" s="91"/>
      <c r="I20" s="113"/>
      <c r="J20" s="114"/>
      <c r="K20" s="91"/>
      <c r="L20" s="89"/>
      <c r="M20" s="346"/>
      <c r="N20" s="48"/>
    </row>
    <row r="21" spans="1:14" x14ac:dyDescent="0.25">
      <c r="A21" s="299"/>
      <c r="B21" s="302"/>
      <c r="C21" s="168"/>
      <c r="D21" s="168"/>
      <c r="E21" s="168"/>
      <c r="F21" s="168"/>
      <c r="G21" s="92"/>
      <c r="H21" s="92"/>
      <c r="I21" s="115"/>
      <c r="J21" s="116"/>
      <c r="K21" s="92"/>
      <c r="L21" s="117"/>
      <c r="M21" s="347"/>
      <c r="N21" s="48"/>
    </row>
    <row r="22" spans="1:14" x14ac:dyDescent="0.25">
      <c r="A22" s="60"/>
      <c r="B22" s="306">
        <f>Eelarve!E29</f>
        <v>0</v>
      </c>
      <c r="C22" s="306">
        <f>Eelarve!F29</f>
        <v>0</v>
      </c>
      <c r="D22" s="306">
        <f>Eelarve!G29</f>
        <v>0</v>
      </c>
      <c r="E22" s="306">
        <f>Eelarve!H29</f>
        <v>0</v>
      </c>
      <c r="F22" s="306">
        <f>Eelarve!I29</f>
        <v>0</v>
      </c>
      <c r="G22" s="308"/>
      <c r="H22" s="309"/>
      <c r="I22" s="309"/>
      <c r="J22" s="309"/>
      <c r="K22" s="309"/>
      <c r="L22" s="310"/>
      <c r="M22" s="293">
        <f>B22-C24-D24-E24-F24</f>
        <v>0</v>
      </c>
      <c r="N22" s="48"/>
    </row>
    <row r="23" spans="1:14" ht="6.75" customHeight="1" x14ac:dyDescent="0.25">
      <c r="A23" s="296" t="str">
        <f>Eelarve!A29</f>
        <v>2.2.</v>
      </c>
      <c r="B23" s="307"/>
      <c r="C23" s="307"/>
      <c r="D23" s="307"/>
      <c r="E23" s="307"/>
      <c r="F23" s="307"/>
      <c r="G23" s="311"/>
      <c r="H23" s="312"/>
      <c r="I23" s="312"/>
      <c r="J23" s="312"/>
      <c r="K23" s="312"/>
      <c r="L23" s="313"/>
      <c r="M23" s="294"/>
      <c r="N23" s="48"/>
    </row>
    <row r="24" spans="1:14" ht="16.5" customHeight="1" x14ac:dyDescent="0.25">
      <c r="A24" s="296"/>
      <c r="B24" s="300"/>
      <c r="C24" s="62">
        <f>SUM(C25:C34)</f>
        <v>0</v>
      </c>
      <c r="D24" s="62">
        <f>SUM(D25:D34)</f>
        <v>0</v>
      </c>
      <c r="E24" s="62">
        <f>SUM(E25:E34)</f>
        <v>0</v>
      </c>
      <c r="F24" s="62">
        <f>SUM(F25:F34)</f>
        <v>0</v>
      </c>
      <c r="G24" s="314"/>
      <c r="H24" s="315"/>
      <c r="I24" s="315"/>
      <c r="J24" s="315"/>
      <c r="K24" s="315"/>
      <c r="L24" s="316"/>
      <c r="M24" s="295"/>
      <c r="N24" s="48"/>
    </row>
    <row r="25" spans="1:14" x14ac:dyDescent="0.25">
      <c r="A25" s="297"/>
      <c r="B25" s="301"/>
      <c r="C25" s="86"/>
      <c r="D25" s="86"/>
      <c r="E25" s="86"/>
      <c r="F25" s="86"/>
      <c r="G25" s="88"/>
      <c r="H25" s="110"/>
      <c r="I25" s="111"/>
      <c r="J25" s="112"/>
      <c r="K25" s="88"/>
      <c r="L25" s="89"/>
      <c r="M25" s="345"/>
      <c r="N25" s="48"/>
    </row>
    <row r="26" spans="1:14" x14ac:dyDescent="0.25">
      <c r="A26" s="297"/>
      <c r="B26" s="301"/>
      <c r="C26" s="86"/>
      <c r="D26" s="86"/>
      <c r="E26" s="86"/>
      <c r="F26" s="86"/>
      <c r="G26" s="88"/>
      <c r="H26" s="110"/>
      <c r="I26" s="111"/>
      <c r="J26" s="112"/>
      <c r="K26" s="88"/>
      <c r="L26" s="89"/>
      <c r="M26" s="346"/>
      <c r="N26" s="48"/>
    </row>
    <row r="27" spans="1:14" x14ac:dyDescent="0.25">
      <c r="A27" s="297"/>
      <c r="B27" s="301"/>
      <c r="C27" s="86"/>
      <c r="D27" s="86"/>
      <c r="E27" s="86"/>
      <c r="F27" s="86"/>
      <c r="G27" s="91"/>
      <c r="H27" s="91"/>
      <c r="I27" s="113"/>
      <c r="J27" s="114"/>
      <c r="K27" s="91"/>
      <c r="L27" s="89"/>
      <c r="M27" s="346"/>
      <c r="N27" s="48"/>
    </row>
    <row r="28" spans="1:14" x14ac:dyDescent="0.25">
      <c r="A28" s="298"/>
      <c r="B28" s="301"/>
      <c r="C28" s="86"/>
      <c r="D28" s="86"/>
      <c r="E28" s="86"/>
      <c r="F28" s="86"/>
      <c r="G28" s="91"/>
      <c r="H28" s="91"/>
      <c r="I28" s="113"/>
      <c r="J28" s="114"/>
      <c r="K28" s="91"/>
      <c r="L28" s="89"/>
      <c r="M28" s="346"/>
      <c r="N28" s="48"/>
    </row>
    <row r="29" spans="1:14" x14ac:dyDescent="0.25">
      <c r="A29" s="298"/>
      <c r="B29" s="301"/>
      <c r="C29" s="86"/>
      <c r="D29" s="86"/>
      <c r="E29" s="86"/>
      <c r="F29" s="86"/>
      <c r="G29" s="91"/>
      <c r="H29" s="91"/>
      <c r="I29" s="113"/>
      <c r="J29" s="114"/>
      <c r="K29" s="91"/>
      <c r="L29" s="89"/>
      <c r="M29" s="346"/>
      <c r="N29" s="48"/>
    </row>
    <row r="30" spans="1:14" x14ac:dyDescent="0.25">
      <c r="A30" s="298"/>
      <c r="B30" s="301"/>
      <c r="C30" s="86"/>
      <c r="D30" s="86"/>
      <c r="E30" s="86"/>
      <c r="F30" s="86"/>
      <c r="G30" s="91"/>
      <c r="H30" s="91"/>
      <c r="I30" s="113"/>
      <c r="J30" s="114"/>
      <c r="K30" s="91"/>
      <c r="L30" s="89"/>
      <c r="M30" s="346"/>
      <c r="N30" s="48"/>
    </row>
    <row r="31" spans="1:14" x14ac:dyDescent="0.25">
      <c r="A31" s="298"/>
      <c r="B31" s="301"/>
      <c r="C31" s="86"/>
      <c r="D31" s="86"/>
      <c r="E31" s="86"/>
      <c r="F31" s="86"/>
      <c r="G31" s="91"/>
      <c r="H31" s="91"/>
      <c r="I31" s="113"/>
      <c r="J31" s="114"/>
      <c r="K31" s="91"/>
      <c r="L31" s="89"/>
      <c r="M31" s="346"/>
      <c r="N31" s="48"/>
    </row>
    <row r="32" spans="1:14" x14ac:dyDescent="0.25">
      <c r="A32" s="298"/>
      <c r="B32" s="301"/>
      <c r="C32" s="86"/>
      <c r="D32" s="86"/>
      <c r="E32" s="86"/>
      <c r="F32" s="86"/>
      <c r="G32" s="91"/>
      <c r="H32" s="110"/>
      <c r="I32" s="113"/>
      <c r="J32" s="114"/>
      <c r="K32" s="91"/>
      <c r="L32" s="89"/>
      <c r="M32" s="346"/>
      <c r="N32" s="48"/>
    </row>
    <row r="33" spans="1:14" x14ac:dyDescent="0.25">
      <c r="A33" s="298"/>
      <c r="B33" s="301"/>
      <c r="C33" s="86"/>
      <c r="D33" s="86"/>
      <c r="E33" s="86"/>
      <c r="F33" s="86"/>
      <c r="G33" s="91"/>
      <c r="H33" s="91"/>
      <c r="I33" s="113"/>
      <c r="J33" s="114"/>
      <c r="K33" s="91"/>
      <c r="L33" s="89"/>
      <c r="M33" s="346"/>
      <c r="N33" s="48"/>
    </row>
    <row r="34" spans="1:14" x14ac:dyDescent="0.25">
      <c r="A34" s="299"/>
      <c r="B34" s="302"/>
      <c r="C34" s="168"/>
      <c r="D34" s="168"/>
      <c r="E34" s="168"/>
      <c r="F34" s="168"/>
      <c r="G34" s="92"/>
      <c r="H34" s="92"/>
      <c r="I34" s="115"/>
      <c r="J34" s="116"/>
      <c r="K34" s="92"/>
      <c r="L34" s="117"/>
      <c r="M34" s="347"/>
      <c r="N34" s="48"/>
    </row>
    <row r="35" spans="1:14" x14ac:dyDescent="0.25">
      <c r="A35" s="60"/>
      <c r="B35" s="306">
        <f>Eelarve!E30</f>
        <v>0</v>
      </c>
      <c r="C35" s="306">
        <f>Eelarve!F30</f>
        <v>0</v>
      </c>
      <c r="D35" s="306">
        <f>Eelarve!G30</f>
        <v>0</v>
      </c>
      <c r="E35" s="306">
        <f>Eelarve!H30</f>
        <v>0</v>
      </c>
      <c r="F35" s="306">
        <f>Eelarve!I30</f>
        <v>0</v>
      </c>
      <c r="G35" s="308"/>
      <c r="H35" s="309"/>
      <c r="I35" s="309"/>
      <c r="J35" s="309"/>
      <c r="K35" s="309"/>
      <c r="L35" s="310"/>
      <c r="M35" s="293">
        <f>B35-C37-D37-E37-F37</f>
        <v>0</v>
      </c>
      <c r="N35" s="48"/>
    </row>
    <row r="36" spans="1:14" ht="6" customHeight="1" x14ac:dyDescent="0.25">
      <c r="A36" s="296">
        <f>Eelarve!A30</f>
        <v>0</v>
      </c>
      <c r="B36" s="307"/>
      <c r="C36" s="307"/>
      <c r="D36" s="307"/>
      <c r="E36" s="307"/>
      <c r="F36" s="307"/>
      <c r="G36" s="311"/>
      <c r="H36" s="312"/>
      <c r="I36" s="312"/>
      <c r="J36" s="312"/>
      <c r="K36" s="312"/>
      <c r="L36" s="313"/>
      <c r="M36" s="294"/>
      <c r="N36" s="48"/>
    </row>
    <row r="37" spans="1:14" ht="15.75" customHeight="1" x14ac:dyDescent="0.25">
      <c r="A37" s="296"/>
      <c r="B37" s="300"/>
      <c r="C37" s="62">
        <f>SUM(C38:C47)</f>
        <v>0</v>
      </c>
      <c r="D37" s="62">
        <f>SUM(D38:D47)</f>
        <v>0</v>
      </c>
      <c r="E37" s="62">
        <f>SUM(E38:E47)</f>
        <v>0</v>
      </c>
      <c r="F37" s="62">
        <f>SUM(F38:F47)</f>
        <v>0</v>
      </c>
      <c r="G37" s="314"/>
      <c r="H37" s="315"/>
      <c r="I37" s="315"/>
      <c r="J37" s="315"/>
      <c r="K37" s="315"/>
      <c r="L37" s="316"/>
      <c r="M37" s="295"/>
      <c r="N37" s="48"/>
    </row>
    <row r="38" spans="1:14" x14ac:dyDescent="0.25">
      <c r="A38" s="297"/>
      <c r="B38" s="301"/>
      <c r="C38" s="86"/>
      <c r="D38" s="86"/>
      <c r="E38" s="86"/>
      <c r="F38" s="86"/>
      <c r="G38" s="88"/>
      <c r="H38" s="110"/>
      <c r="I38" s="111"/>
      <c r="J38" s="112"/>
      <c r="K38" s="88"/>
      <c r="L38" s="89"/>
      <c r="M38" s="345"/>
      <c r="N38" s="48"/>
    </row>
    <row r="39" spans="1:14" x14ac:dyDescent="0.25">
      <c r="A39" s="297"/>
      <c r="B39" s="301"/>
      <c r="C39" s="86"/>
      <c r="D39" s="86"/>
      <c r="E39" s="86"/>
      <c r="F39" s="86"/>
      <c r="G39" s="88"/>
      <c r="H39" s="110"/>
      <c r="I39" s="111"/>
      <c r="J39" s="112"/>
      <c r="K39" s="88"/>
      <c r="L39" s="89"/>
      <c r="M39" s="346"/>
      <c r="N39" s="48"/>
    </row>
    <row r="40" spans="1:14" x14ac:dyDescent="0.25">
      <c r="A40" s="297"/>
      <c r="B40" s="301"/>
      <c r="C40" s="86"/>
      <c r="D40" s="86"/>
      <c r="E40" s="86"/>
      <c r="F40" s="86"/>
      <c r="G40" s="91"/>
      <c r="H40" s="91"/>
      <c r="I40" s="113"/>
      <c r="J40" s="114"/>
      <c r="K40" s="91"/>
      <c r="L40" s="89"/>
      <c r="M40" s="346"/>
      <c r="N40" s="48"/>
    </row>
    <row r="41" spans="1:14" x14ac:dyDescent="0.25">
      <c r="A41" s="298"/>
      <c r="B41" s="301"/>
      <c r="C41" s="86"/>
      <c r="D41" s="86"/>
      <c r="E41" s="86"/>
      <c r="F41" s="86"/>
      <c r="G41" s="91"/>
      <c r="H41" s="91"/>
      <c r="I41" s="113"/>
      <c r="J41" s="114"/>
      <c r="K41" s="91"/>
      <c r="L41" s="89"/>
      <c r="M41" s="346"/>
      <c r="N41" s="48"/>
    </row>
    <row r="42" spans="1:14" x14ac:dyDescent="0.25">
      <c r="A42" s="298"/>
      <c r="B42" s="301"/>
      <c r="C42" s="86"/>
      <c r="D42" s="86"/>
      <c r="E42" s="86"/>
      <c r="F42" s="86"/>
      <c r="G42" s="91"/>
      <c r="H42" s="91"/>
      <c r="I42" s="113"/>
      <c r="J42" s="114"/>
      <c r="K42" s="91"/>
      <c r="L42" s="89"/>
      <c r="M42" s="346"/>
      <c r="N42" s="48"/>
    </row>
    <row r="43" spans="1:14" x14ac:dyDescent="0.25">
      <c r="A43" s="298"/>
      <c r="B43" s="301"/>
      <c r="C43" s="86"/>
      <c r="D43" s="86"/>
      <c r="E43" s="86"/>
      <c r="F43" s="86"/>
      <c r="G43" s="91"/>
      <c r="H43" s="91"/>
      <c r="I43" s="113"/>
      <c r="J43" s="114"/>
      <c r="K43" s="91"/>
      <c r="L43" s="89"/>
      <c r="M43" s="346"/>
      <c r="N43" s="48"/>
    </row>
    <row r="44" spans="1:14" x14ac:dyDescent="0.25">
      <c r="A44" s="298"/>
      <c r="B44" s="301"/>
      <c r="C44" s="86"/>
      <c r="D44" s="86"/>
      <c r="E44" s="86"/>
      <c r="F44" s="86"/>
      <c r="G44" s="91"/>
      <c r="H44" s="91"/>
      <c r="I44" s="113"/>
      <c r="J44" s="114"/>
      <c r="K44" s="91"/>
      <c r="L44" s="89"/>
      <c r="M44" s="346"/>
      <c r="N44" s="48"/>
    </row>
    <row r="45" spans="1:14" x14ac:dyDescent="0.25">
      <c r="A45" s="298"/>
      <c r="B45" s="301"/>
      <c r="C45" s="86"/>
      <c r="D45" s="86"/>
      <c r="E45" s="86"/>
      <c r="F45" s="86"/>
      <c r="G45" s="91"/>
      <c r="H45" s="91"/>
      <c r="I45" s="113"/>
      <c r="J45" s="114"/>
      <c r="K45" s="91"/>
      <c r="L45" s="89"/>
      <c r="M45" s="346"/>
      <c r="N45" s="48"/>
    </row>
    <row r="46" spans="1:14" x14ac:dyDescent="0.25">
      <c r="A46" s="298"/>
      <c r="B46" s="301"/>
      <c r="C46" s="86"/>
      <c r="D46" s="86"/>
      <c r="E46" s="86"/>
      <c r="F46" s="86"/>
      <c r="G46" s="91"/>
      <c r="H46" s="91"/>
      <c r="I46" s="113"/>
      <c r="J46" s="114"/>
      <c r="K46" s="91"/>
      <c r="L46" s="89"/>
      <c r="M46" s="346"/>
      <c r="N46" s="48"/>
    </row>
    <row r="47" spans="1:14" x14ac:dyDescent="0.25">
      <c r="A47" s="299"/>
      <c r="B47" s="302"/>
      <c r="C47" s="168"/>
      <c r="D47" s="168"/>
      <c r="E47" s="168"/>
      <c r="F47" s="168"/>
      <c r="G47" s="92"/>
      <c r="H47" s="92"/>
      <c r="I47" s="115"/>
      <c r="J47" s="116"/>
      <c r="K47" s="92"/>
      <c r="L47" s="117"/>
      <c r="M47" s="347"/>
      <c r="N47" s="48"/>
    </row>
    <row r="48" spans="1:14" x14ac:dyDescent="0.25">
      <c r="A48" s="60"/>
      <c r="B48" s="306">
        <f>Eelarve!E31</f>
        <v>0</v>
      </c>
      <c r="C48" s="306">
        <f>Eelarve!F31</f>
        <v>0</v>
      </c>
      <c r="D48" s="306">
        <f>Eelarve!G31</f>
        <v>0</v>
      </c>
      <c r="E48" s="306">
        <f>Eelarve!H31</f>
        <v>0</v>
      </c>
      <c r="F48" s="306">
        <f>Eelarve!I31</f>
        <v>0</v>
      </c>
      <c r="G48" s="308"/>
      <c r="H48" s="309"/>
      <c r="I48" s="309"/>
      <c r="J48" s="309"/>
      <c r="K48" s="309"/>
      <c r="L48" s="310"/>
      <c r="M48" s="293">
        <f>B48-C50-D50-E50-F50</f>
        <v>0</v>
      </c>
      <c r="N48" s="48"/>
    </row>
    <row r="49" spans="1:14" ht="3.75" customHeight="1" x14ac:dyDescent="0.25">
      <c r="A49" s="296">
        <f>Eelarve!A31</f>
        <v>0</v>
      </c>
      <c r="B49" s="307"/>
      <c r="C49" s="307"/>
      <c r="D49" s="307"/>
      <c r="E49" s="307"/>
      <c r="F49" s="307"/>
      <c r="G49" s="311"/>
      <c r="H49" s="312"/>
      <c r="I49" s="312"/>
      <c r="J49" s="312"/>
      <c r="K49" s="312"/>
      <c r="L49" s="313"/>
      <c r="M49" s="294"/>
      <c r="N49" s="48"/>
    </row>
    <row r="50" spans="1:14" ht="19.5" customHeight="1" x14ac:dyDescent="0.25">
      <c r="A50" s="296"/>
      <c r="B50" s="300"/>
      <c r="C50" s="62">
        <f>SUM(C51:C60)</f>
        <v>0</v>
      </c>
      <c r="D50" s="62">
        <f>SUM(D51:D60)</f>
        <v>0</v>
      </c>
      <c r="E50" s="62">
        <f>SUM(E51:E60)</f>
        <v>0</v>
      </c>
      <c r="F50" s="62">
        <f>SUM(F51:F60)</f>
        <v>0</v>
      </c>
      <c r="G50" s="314"/>
      <c r="H50" s="315"/>
      <c r="I50" s="315"/>
      <c r="J50" s="315"/>
      <c r="K50" s="315"/>
      <c r="L50" s="316"/>
      <c r="M50" s="295"/>
      <c r="N50" s="48"/>
    </row>
    <row r="51" spans="1:14" x14ac:dyDescent="0.25">
      <c r="A51" s="297"/>
      <c r="B51" s="301"/>
      <c r="C51" s="86"/>
      <c r="D51" s="86"/>
      <c r="E51" s="86"/>
      <c r="F51" s="86"/>
      <c r="G51" s="88"/>
      <c r="H51" s="110"/>
      <c r="I51" s="111"/>
      <c r="J51" s="112"/>
      <c r="K51" s="88"/>
      <c r="L51" s="89"/>
      <c r="M51" s="345"/>
      <c r="N51" s="48"/>
    </row>
    <row r="52" spans="1:14" x14ac:dyDescent="0.25">
      <c r="A52" s="297"/>
      <c r="B52" s="301"/>
      <c r="C52" s="86"/>
      <c r="D52" s="86"/>
      <c r="E52" s="86"/>
      <c r="F52" s="86"/>
      <c r="G52" s="88"/>
      <c r="H52" s="110"/>
      <c r="I52" s="111"/>
      <c r="J52" s="112"/>
      <c r="K52" s="88"/>
      <c r="L52" s="89"/>
      <c r="M52" s="346"/>
      <c r="N52" s="48"/>
    </row>
    <row r="53" spans="1:14" x14ac:dyDescent="0.25">
      <c r="A53" s="297"/>
      <c r="B53" s="301"/>
      <c r="C53" s="86"/>
      <c r="D53" s="86"/>
      <c r="E53" s="86"/>
      <c r="F53" s="86"/>
      <c r="G53" s="91"/>
      <c r="H53" s="91"/>
      <c r="I53" s="113"/>
      <c r="J53" s="114"/>
      <c r="K53" s="91"/>
      <c r="L53" s="89"/>
      <c r="M53" s="346"/>
      <c r="N53" s="48"/>
    </row>
    <row r="54" spans="1:14" x14ac:dyDescent="0.25">
      <c r="A54" s="297"/>
      <c r="B54" s="301"/>
      <c r="C54" s="86"/>
      <c r="D54" s="86"/>
      <c r="E54" s="86"/>
      <c r="F54" s="86"/>
      <c r="G54" s="91"/>
      <c r="H54" s="91"/>
      <c r="I54" s="113"/>
      <c r="J54" s="114"/>
      <c r="K54" s="91"/>
      <c r="L54" s="89"/>
      <c r="M54" s="346"/>
      <c r="N54" s="48"/>
    </row>
    <row r="55" spans="1:14" x14ac:dyDescent="0.25">
      <c r="A55" s="298"/>
      <c r="B55" s="301"/>
      <c r="C55" s="86"/>
      <c r="D55" s="86"/>
      <c r="E55" s="86"/>
      <c r="F55" s="86"/>
      <c r="G55" s="91"/>
      <c r="H55" s="91"/>
      <c r="I55" s="113"/>
      <c r="J55" s="114"/>
      <c r="K55" s="91"/>
      <c r="L55" s="89"/>
      <c r="M55" s="346"/>
      <c r="N55" s="48"/>
    </row>
    <row r="56" spans="1:14" x14ac:dyDescent="0.25">
      <c r="A56" s="298"/>
      <c r="B56" s="301"/>
      <c r="C56" s="86"/>
      <c r="D56" s="86"/>
      <c r="E56" s="86"/>
      <c r="F56" s="86"/>
      <c r="G56" s="91"/>
      <c r="H56" s="91"/>
      <c r="I56" s="113"/>
      <c r="J56" s="114"/>
      <c r="K56" s="91"/>
      <c r="L56" s="89"/>
      <c r="M56" s="346"/>
      <c r="N56" s="48"/>
    </row>
    <row r="57" spans="1:14" x14ac:dyDescent="0.25">
      <c r="A57" s="298"/>
      <c r="B57" s="301"/>
      <c r="C57" s="86"/>
      <c r="D57" s="86"/>
      <c r="E57" s="86"/>
      <c r="F57" s="86"/>
      <c r="G57" s="91"/>
      <c r="H57" s="91"/>
      <c r="I57" s="113"/>
      <c r="J57" s="114"/>
      <c r="K57" s="91"/>
      <c r="L57" s="89"/>
      <c r="M57" s="346"/>
      <c r="N57" s="48"/>
    </row>
    <row r="58" spans="1:14" x14ac:dyDescent="0.25">
      <c r="A58" s="298"/>
      <c r="B58" s="301"/>
      <c r="C58" s="86"/>
      <c r="D58" s="86"/>
      <c r="E58" s="86"/>
      <c r="F58" s="86"/>
      <c r="G58" s="91"/>
      <c r="H58" s="91"/>
      <c r="I58" s="113"/>
      <c r="J58" s="114"/>
      <c r="K58" s="91"/>
      <c r="L58" s="89"/>
      <c r="M58" s="346"/>
      <c r="N58" s="48"/>
    </row>
    <row r="59" spans="1:14" x14ac:dyDescent="0.25">
      <c r="A59" s="298"/>
      <c r="B59" s="301"/>
      <c r="C59" s="86"/>
      <c r="D59" s="86"/>
      <c r="E59" s="86"/>
      <c r="F59" s="86"/>
      <c r="G59" s="91"/>
      <c r="H59" s="91"/>
      <c r="I59" s="113"/>
      <c r="J59" s="114"/>
      <c r="K59" s="91"/>
      <c r="L59" s="89"/>
      <c r="M59" s="346"/>
      <c r="N59" s="48"/>
    </row>
    <row r="60" spans="1:14" x14ac:dyDescent="0.25">
      <c r="A60" s="299"/>
      <c r="B60" s="302"/>
      <c r="C60" s="168"/>
      <c r="D60" s="168"/>
      <c r="E60" s="168"/>
      <c r="F60" s="168"/>
      <c r="G60" s="92"/>
      <c r="H60" s="92"/>
      <c r="I60" s="115"/>
      <c r="J60" s="116"/>
      <c r="K60" s="92"/>
      <c r="L60" s="117"/>
      <c r="M60" s="347"/>
      <c r="N60" s="48"/>
    </row>
    <row r="61" spans="1:14" x14ac:dyDescent="0.25">
      <c r="A61" s="60"/>
      <c r="B61" s="306">
        <f>Eelarve!E32</f>
        <v>0</v>
      </c>
      <c r="C61" s="306">
        <f>Eelarve!F32</f>
        <v>0</v>
      </c>
      <c r="D61" s="306">
        <f>Eelarve!G32</f>
        <v>0</v>
      </c>
      <c r="E61" s="306">
        <f>Eelarve!H32</f>
        <v>0</v>
      </c>
      <c r="F61" s="306">
        <f>Eelarve!I32</f>
        <v>0</v>
      </c>
      <c r="G61" s="308"/>
      <c r="H61" s="309"/>
      <c r="I61" s="309"/>
      <c r="J61" s="309"/>
      <c r="K61" s="309"/>
      <c r="L61" s="310"/>
      <c r="M61" s="293">
        <f>B61-C63-D63-E63-F63</f>
        <v>0</v>
      </c>
      <c r="N61" s="48"/>
    </row>
    <row r="62" spans="1:14" ht="4.5" customHeight="1" x14ac:dyDescent="0.25">
      <c r="A62" s="296">
        <f>Eelarve!A32</f>
        <v>0</v>
      </c>
      <c r="B62" s="307"/>
      <c r="C62" s="307"/>
      <c r="D62" s="307"/>
      <c r="E62" s="307"/>
      <c r="F62" s="307"/>
      <c r="G62" s="311"/>
      <c r="H62" s="312"/>
      <c r="I62" s="312"/>
      <c r="J62" s="312"/>
      <c r="K62" s="312"/>
      <c r="L62" s="313"/>
      <c r="M62" s="294"/>
      <c r="N62" s="48"/>
    </row>
    <row r="63" spans="1:14" ht="16.5" customHeight="1" x14ac:dyDescent="0.25">
      <c r="A63" s="296"/>
      <c r="B63" s="300"/>
      <c r="C63" s="62">
        <f>SUM(C64:C73)</f>
        <v>0</v>
      </c>
      <c r="D63" s="62">
        <f>SUM(D64:D73)</f>
        <v>0</v>
      </c>
      <c r="E63" s="62">
        <f>SUM(E64:E73)</f>
        <v>0</v>
      </c>
      <c r="F63" s="62">
        <f>SUM(F64:F73)</f>
        <v>0</v>
      </c>
      <c r="G63" s="314"/>
      <c r="H63" s="315"/>
      <c r="I63" s="315"/>
      <c r="J63" s="315"/>
      <c r="K63" s="315"/>
      <c r="L63" s="316"/>
      <c r="M63" s="295"/>
      <c r="N63" s="48"/>
    </row>
    <row r="64" spans="1:14" x14ac:dyDescent="0.25">
      <c r="A64" s="297"/>
      <c r="B64" s="301"/>
      <c r="C64" s="86"/>
      <c r="D64" s="86"/>
      <c r="E64" s="86"/>
      <c r="F64" s="86"/>
      <c r="G64" s="88"/>
      <c r="H64" s="110"/>
      <c r="I64" s="111"/>
      <c r="J64" s="112"/>
      <c r="K64" s="88"/>
      <c r="L64" s="89"/>
      <c r="M64" s="345"/>
      <c r="N64" s="48"/>
    </row>
    <row r="65" spans="1:14" x14ac:dyDescent="0.25">
      <c r="A65" s="297"/>
      <c r="B65" s="301"/>
      <c r="C65" s="86"/>
      <c r="D65" s="86"/>
      <c r="E65" s="86"/>
      <c r="F65" s="86"/>
      <c r="G65" s="88"/>
      <c r="H65" s="110"/>
      <c r="I65" s="111"/>
      <c r="J65" s="112"/>
      <c r="K65" s="88"/>
      <c r="L65" s="89"/>
      <c r="M65" s="346"/>
      <c r="N65" s="48"/>
    </row>
    <row r="66" spans="1:14" x14ac:dyDescent="0.25">
      <c r="A66" s="297"/>
      <c r="B66" s="301"/>
      <c r="C66" s="86"/>
      <c r="D66" s="86"/>
      <c r="E66" s="86"/>
      <c r="F66" s="86"/>
      <c r="G66" s="91"/>
      <c r="H66" s="91"/>
      <c r="I66" s="113"/>
      <c r="J66" s="114"/>
      <c r="K66" s="91"/>
      <c r="L66" s="89"/>
      <c r="M66" s="346"/>
      <c r="N66" s="48"/>
    </row>
    <row r="67" spans="1:14" x14ac:dyDescent="0.25">
      <c r="A67" s="298"/>
      <c r="B67" s="301"/>
      <c r="C67" s="86"/>
      <c r="D67" s="86"/>
      <c r="E67" s="86"/>
      <c r="F67" s="86"/>
      <c r="G67" s="91"/>
      <c r="H67" s="91"/>
      <c r="I67" s="113"/>
      <c r="J67" s="114"/>
      <c r="K67" s="91"/>
      <c r="L67" s="89"/>
      <c r="M67" s="346"/>
      <c r="N67" s="48"/>
    </row>
    <row r="68" spans="1:14" x14ac:dyDescent="0.25">
      <c r="A68" s="298"/>
      <c r="B68" s="301"/>
      <c r="C68" s="86"/>
      <c r="D68" s="86"/>
      <c r="E68" s="86"/>
      <c r="F68" s="86"/>
      <c r="G68" s="91"/>
      <c r="H68" s="91"/>
      <c r="I68" s="113"/>
      <c r="J68" s="114"/>
      <c r="K68" s="91"/>
      <c r="L68" s="89"/>
      <c r="M68" s="346"/>
      <c r="N68" s="48"/>
    </row>
    <row r="69" spans="1:14" x14ac:dyDescent="0.25">
      <c r="A69" s="298"/>
      <c r="B69" s="301"/>
      <c r="C69" s="86"/>
      <c r="D69" s="86"/>
      <c r="E69" s="86"/>
      <c r="F69" s="86"/>
      <c r="G69" s="91"/>
      <c r="H69" s="91"/>
      <c r="I69" s="113"/>
      <c r="J69" s="114"/>
      <c r="K69" s="91"/>
      <c r="L69" s="89"/>
      <c r="M69" s="346"/>
      <c r="N69" s="48"/>
    </row>
    <row r="70" spans="1:14" x14ac:dyDescent="0.25">
      <c r="A70" s="298"/>
      <c r="B70" s="301"/>
      <c r="C70" s="86"/>
      <c r="D70" s="86"/>
      <c r="E70" s="86"/>
      <c r="F70" s="86"/>
      <c r="G70" s="91"/>
      <c r="H70" s="91"/>
      <c r="I70" s="113"/>
      <c r="J70" s="114"/>
      <c r="K70" s="91"/>
      <c r="L70" s="89"/>
      <c r="M70" s="346"/>
      <c r="N70" s="48"/>
    </row>
    <row r="71" spans="1:14" x14ac:dyDescent="0.25">
      <c r="A71" s="298"/>
      <c r="B71" s="301"/>
      <c r="C71" s="86"/>
      <c r="D71" s="86"/>
      <c r="E71" s="86"/>
      <c r="F71" s="86"/>
      <c r="G71" s="91"/>
      <c r="H71" s="91"/>
      <c r="I71" s="113"/>
      <c r="J71" s="114"/>
      <c r="K71" s="91"/>
      <c r="L71" s="89"/>
      <c r="M71" s="346"/>
      <c r="N71" s="48"/>
    </row>
    <row r="72" spans="1:14" x14ac:dyDescent="0.25">
      <c r="A72" s="298"/>
      <c r="B72" s="301"/>
      <c r="C72" s="86"/>
      <c r="D72" s="86"/>
      <c r="E72" s="86"/>
      <c r="F72" s="86"/>
      <c r="G72" s="91"/>
      <c r="H72" s="91"/>
      <c r="I72" s="113"/>
      <c r="J72" s="114"/>
      <c r="K72" s="91"/>
      <c r="L72" s="89"/>
      <c r="M72" s="346"/>
      <c r="N72" s="48"/>
    </row>
    <row r="73" spans="1:14" x14ac:dyDescent="0.25">
      <c r="A73" s="299"/>
      <c r="B73" s="302"/>
      <c r="C73" s="168"/>
      <c r="D73" s="168"/>
      <c r="E73" s="168"/>
      <c r="F73" s="168"/>
      <c r="G73" s="92"/>
      <c r="H73" s="92"/>
      <c r="I73" s="115"/>
      <c r="J73" s="116"/>
      <c r="K73" s="92"/>
      <c r="L73" s="117"/>
      <c r="M73" s="347"/>
      <c r="N73" s="48"/>
    </row>
    <row r="74" spans="1:14" x14ac:dyDescent="0.25">
      <c r="A74" s="48"/>
      <c r="B74" s="63"/>
      <c r="C74" s="63"/>
      <c r="D74" s="63"/>
      <c r="E74" s="63"/>
      <c r="F74" s="63"/>
      <c r="G74" s="63"/>
      <c r="H74" s="63"/>
      <c r="I74" s="63"/>
      <c r="J74" s="78"/>
      <c r="K74" s="63"/>
      <c r="L74" s="63"/>
      <c r="M74" s="63"/>
      <c r="N74" s="48"/>
    </row>
  </sheetData>
  <sheetProtection algorithmName="SHA-512" hashValue="yMS+EtjSJMMroMsctNC6yEQ0tycIQtCL9wYCWqQy0nZ5FCF1hsB9TqcAZxJABHMFxwhyzGwHd3IX3qsYpfnKag==" saltValue="eCH0Tf+uSri7H3o+9qx6wQ==" spinCount="100000" sheet="1" objects="1" scenarios="1" insertRows="0"/>
  <mergeCells count="63">
    <mergeCell ref="J2:J3"/>
    <mergeCell ref="A6:A8"/>
    <mergeCell ref="B6:B8"/>
    <mergeCell ref="C6:L6"/>
    <mergeCell ref="M6:M8"/>
    <mergeCell ref="C7:F7"/>
    <mergeCell ref="G7:G8"/>
    <mergeCell ref="H7:H8"/>
    <mergeCell ref="I7:I8"/>
    <mergeCell ref="J7:J8"/>
    <mergeCell ref="K7:K8"/>
    <mergeCell ref="L7:L8"/>
    <mergeCell ref="G9:L11"/>
    <mergeCell ref="M9:M11"/>
    <mergeCell ref="A10:A21"/>
    <mergeCell ref="B11:B21"/>
    <mergeCell ref="M12:M21"/>
    <mergeCell ref="B9:B10"/>
    <mergeCell ref="C9:C10"/>
    <mergeCell ref="D9:D10"/>
    <mergeCell ref="E9:E10"/>
    <mergeCell ref="F9:F10"/>
    <mergeCell ref="G22:L24"/>
    <mergeCell ref="M22:M24"/>
    <mergeCell ref="A23:A34"/>
    <mergeCell ref="B24:B34"/>
    <mergeCell ref="M25:M34"/>
    <mergeCell ref="B22:B23"/>
    <mergeCell ref="C22:C23"/>
    <mergeCell ref="D22:D23"/>
    <mergeCell ref="E22:E23"/>
    <mergeCell ref="F22:F23"/>
    <mergeCell ref="G35:L37"/>
    <mergeCell ref="M35:M37"/>
    <mergeCell ref="A36:A47"/>
    <mergeCell ref="B37:B47"/>
    <mergeCell ref="M38:M47"/>
    <mergeCell ref="B35:B36"/>
    <mergeCell ref="C35:C36"/>
    <mergeCell ref="D35:D36"/>
    <mergeCell ref="E35:E36"/>
    <mergeCell ref="F35:F36"/>
    <mergeCell ref="B48:B49"/>
    <mergeCell ref="C48:C49"/>
    <mergeCell ref="D48:D49"/>
    <mergeCell ref="E48:E49"/>
    <mergeCell ref="F48:F49"/>
    <mergeCell ref="G61:L63"/>
    <mergeCell ref="A62:A73"/>
    <mergeCell ref="B63:B73"/>
    <mergeCell ref="M64:M73"/>
    <mergeCell ref="K2:L2"/>
    <mergeCell ref="M61:M63"/>
    <mergeCell ref="B61:B62"/>
    <mergeCell ref="C61:C62"/>
    <mergeCell ref="D61:D62"/>
    <mergeCell ref="E61:E62"/>
    <mergeCell ref="F61:F62"/>
    <mergeCell ref="G48:L50"/>
    <mergeCell ref="M48:M50"/>
    <mergeCell ref="A49:A60"/>
    <mergeCell ref="B50:B60"/>
    <mergeCell ref="M51:M60"/>
  </mergeCells>
  <pageMargins left="0.31496062992125984" right="0.31496062992125984" top="0.55118110236220474" bottom="0.15748031496062992" header="0.31496062992125984" footer="0.31496062992125984"/>
  <pageSetup paperSize="9" scale="75" orientation="landscape" blackAndWhite="1" verticalDpi="0" r:id="rId1"/>
  <headerFooter>
    <oddHeader>&amp;L&amp;"Arial,Italic"&amp;9&amp;F&amp;R&amp;"Arial,Italic"&amp;9&amp;A, lk 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N73"/>
  <sheetViews>
    <sheetView showGridLines="0" zoomScaleNormal="100" workbookViewId="0">
      <pane xSplit="1" ySplit="8" topLeftCell="B9" activePane="bottomRight" state="frozen"/>
      <selection activeCell="C22" sqref="C22:C23"/>
      <selection pane="topRight" activeCell="C22" sqref="C22:C23"/>
      <selection pane="bottomLeft" activeCell="C22" sqref="C22:C23"/>
      <selection pane="bottomRight" activeCell="C22" sqref="C22:C23"/>
    </sheetView>
  </sheetViews>
  <sheetFormatPr defaultColWidth="9.109375" defaultRowHeight="13.2" x14ac:dyDescent="0.25"/>
  <cols>
    <col min="1" max="1" width="15.5546875" style="39" customWidth="1"/>
    <col min="2" max="2" width="9.109375" style="43"/>
    <col min="3" max="4" width="10.44140625" style="43" customWidth="1"/>
    <col min="5" max="6" width="9.109375" style="43"/>
    <col min="7" max="7" width="13.88671875" style="43" customWidth="1"/>
    <col min="8" max="8" width="12.109375" style="43" customWidth="1"/>
    <col min="9" max="9" width="11.6640625" style="43" customWidth="1"/>
    <col min="10" max="10" width="48.5546875" style="79" customWidth="1"/>
    <col min="11" max="11" width="11.33203125" style="43" customWidth="1"/>
    <col min="12" max="12" width="12" style="43" customWidth="1"/>
    <col min="13" max="13" width="11.5546875" style="43" customWidth="1"/>
    <col min="14" max="14" width="6.109375" style="39" customWidth="1"/>
    <col min="15" max="16384" width="9.109375" style="39"/>
  </cols>
  <sheetData>
    <row r="1" spans="1:14" ht="17.25" customHeight="1" x14ac:dyDescent="0.25">
      <c r="A1" s="44"/>
      <c r="B1" s="284"/>
      <c r="C1" s="284"/>
      <c r="D1" s="284" t="str">
        <f>Eelarve!B9</f>
        <v>(ühingu nimi)</v>
      </c>
      <c r="E1" s="284"/>
      <c r="F1" s="284"/>
      <c r="G1" s="284"/>
      <c r="H1" s="284"/>
      <c r="I1" s="46"/>
      <c r="J1" s="77"/>
      <c r="K1" s="47"/>
      <c r="L1" s="47"/>
      <c r="M1" s="284"/>
      <c r="N1" s="48"/>
    </row>
    <row r="2" spans="1:14" ht="15.6" x14ac:dyDescent="0.25">
      <c r="A2" s="49" t="s">
        <v>133</v>
      </c>
      <c r="B2" s="284"/>
      <c r="C2" s="284"/>
      <c r="D2" s="284"/>
      <c r="E2" s="284"/>
      <c r="F2" s="284"/>
      <c r="G2" s="284"/>
      <c r="H2" s="284"/>
      <c r="I2" s="46"/>
      <c r="J2" s="318" t="str">
        <f>'1. Tööjõukulud'!J2:J3</f>
        <v>KÜSK projekti tunnus (objekt,kulukoht) toetuse saaja raamatupidamisdokumentidel:</v>
      </c>
      <c r="K2" s="319" t="s">
        <v>79</v>
      </c>
      <c r="L2" s="320"/>
      <c r="M2" s="68">
        <f>'1. Tööjõukulud'!M2</f>
        <v>0</v>
      </c>
      <c r="N2" s="48"/>
    </row>
    <row r="3" spans="1:14" ht="16.5" customHeight="1" x14ac:dyDescent="0.25">
      <c r="A3" s="64" t="s">
        <v>19</v>
      </c>
      <c r="B3" s="166">
        <f>Eelarve!E33</f>
        <v>0</v>
      </c>
      <c r="C3" s="166">
        <f>Eelarve!F33</f>
        <v>0</v>
      </c>
      <c r="D3" s="166">
        <f>Eelarve!G33</f>
        <v>0</v>
      </c>
      <c r="E3" s="166">
        <f>Eelarve!H33</f>
        <v>0</v>
      </c>
      <c r="F3" s="166">
        <f>Eelarve!I33</f>
        <v>0</v>
      </c>
      <c r="G3" s="50"/>
      <c r="H3" s="284"/>
      <c r="I3" s="51"/>
      <c r="J3" s="318"/>
      <c r="K3" s="47"/>
      <c r="L3" s="47"/>
      <c r="M3" s="67" t="s">
        <v>22</v>
      </c>
      <c r="N3" s="48"/>
    </row>
    <row r="4" spans="1:14" s="40" customFormat="1" ht="17.25" customHeight="1" x14ac:dyDescent="0.25">
      <c r="A4" s="52" t="s">
        <v>20</v>
      </c>
      <c r="B4" s="167"/>
      <c r="C4" s="167">
        <f>C11+C24+C37+C50+C63</f>
        <v>0</v>
      </c>
      <c r="D4" s="167">
        <f>D11+D24+D37+D50+D63</f>
        <v>0</v>
      </c>
      <c r="E4" s="167">
        <f>E11+E24+E37+E50+E63</f>
        <v>0</v>
      </c>
      <c r="F4" s="167">
        <f>F11+F24+F37+F50+F63</f>
        <v>0</v>
      </c>
      <c r="G4" s="53"/>
      <c r="H4" s="53"/>
      <c r="I4" s="54"/>
      <c r="J4" s="80">
        <f>'1. Tööjõukulud'!J4</f>
        <v>0</v>
      </c>
      <c r="K4" s="55"/>
      <c r="L4" s="55"/>
      <c r="M4" s="171">
        <f>B3-C4-D4-E4-F4</f>
        <v>0</v>
      </c>
      <c r="N4" s="56"/>
    </row>
    <row r="5" spans="1:14" ht="16.5" customHeight="1" x14ac:dyDescent="0.25">
      <c r="A5" s="57"/>
      <c r="B5" s="65" t="e">
        <f>(C4+D4+E4+F4)/B3</f>
        <v>#DIV/0!</v>
      </c>
      <c r="C5" s="66" t="str">
        <f>IF(C3&gt;0,C4/C3,"")</f>
        <v/>
      </c>
      <c r="D5" s="66" t="str">
        <f>IF(D3&gt;0,D4/D3,"")</f>
        <v/>
      </c>
      <c r="E5" s="66" t="str">
        <f>IF(E3&gt;0,E4/E3,"")</f>
        <v/>
      </c>
      <c r="F5" s="66" t="str">
        <f>IF(F3&gt;0,F4/F3,"")</f>
        <v/>
      </c>
      <c r="G5" s="284"/>
      <c r="H5" s="284"/>
      <c r="I5" s="46"/>
      <c r="J5" s="77"/>
      <c r="K5" s="47"/>
      <c r="L5" s="47"/>
      <c r="M5" s="284"/>
      <c r="N5" s="48"/>
    </row>
    <row r="6" spans="1:14" s="41" customFormat="1" ht="17.25" customHeight="1" x14ac:dyDescent="0.25">
      <c r="A6" s="329" t="s">
        <v>112</v>
      </c>
      <c r="B6" s="337" t="s">
        <v>11</v>
      </c>
      <c r="C6" s="321" t="s">
        <v>12</v>
      </c>
      <c r="D6" s="321"/>
      <c r="E6" s="321"/>
      <c r="F6" s="321"/>
      <c r="G6" s="322"/>
      <c r="H6" s="322"/>
      <c r="I6" s="322"/>
      <c r="J6" s="322"/>
      <c r="K6" s="322"/>
      <c r="L6" s="323"/>
      <c r="M6" s="348" t="s">
        <v>18</v>
      </c>
      <c r="N6" s="58"/>
    </row>
    <row r="7" spans="1:14" s="41" customFormat="1" ht="15.75" customHeight="1" x14ac:dyDescent="0.25">
      <c r="A7" s="330"/>
      <c r="B7" s="338"/>
      <c r="C7" s="340" t="s">
        <v>13</v>
      </c>
      <c r="D7" s="341"/>
      <c r="E7" s="341"/>
      <c r="F7" s="342"/>
      <c r="G7" s="327" t="s">
        <v>21</v>
      </c>
      <c r="H7" s="343" t="s">
        <v>14</v>
      </c>
      <c r="I7" s="327" t="s">
        <v>15</v>
      </c>
      <c r="J7" s="327" t="s">
        <v>110</v>
      </c>
      <c r="K7" s="333" t="str">
        <f>'1. Tööjõukulud'!K7:K8</f>
        <v>Dokumendi reg.number taotleja raamatu-pidamises</v>
      </c>
      <c r="L7" s="335" t="str">
        <f>'1. Tööjõukulud'!L7:L8</f>
        <v>Pangakontolt tasumise kuupäev</v>
      </c>
      <c r="M7" s="349"/>
      <c r="N7" s="58"/>
    </row>
    <row r="8" spans="1:14" ht="52.5" customHeight="1" x14ac:dyDescent="0.25">
      <c r="A8" s="331"/>
      <c r="B8" s="339"/>
      <c r="C8" s="285" t="s">
        <v>4</v>
      </c>
      <c r="D8" s="285" t="s">
        <v>99</v>
      </c>
      <c r="E8" s="192" t="s">
        <v>17</v>
      </c>
      <c r="F8" s="192" t="s">
        <v>106</v>
      </c>
      <c r="G8" s="328"/>
      <c r="H8" s="344"/>
      <c r="I8" s="328"/>
      <c r="J8" s="328"/>
      <c r="K8" s="334"/>
      <c r="L8" s="336"/>
      <c r="M8" s="350"/>
      <c r="N8" s="48"/>
    </row>
    <row r="9" spans="1:14" x14ac:dyDescent="0.25">
      <c r="A9" s="283"/>
      <c r="B9" s="306">
        <f>Eelarve!E34</f>
        <v>0</v>
      </c>
      <c r="C9" s="306">
        <f>Eelarve!F34</f>
        <v>0</v>
      </c>
      <c r="D9" s="306">
        <f>Eelarve!G34</f>
        <v>0</v>
      </c>
      <c r="E9" s="306">
        <f>Eelarve!H34</f>
        <v>0</v>
      </c>
      <c r="F9" s="306">
        <f>Eelarve!I34</f>
        <v>0</v>
      </c>
      <c r="G9" s="308"/>
      <c r="H9" s="309"/>
      <c r="I9" s="309"/>
      <c r="J9" s="309"/>
      <c r="K9" s="309"/>
      <c r="L9" s="310"/>
      <c r="M9" s="293">
        <f>B9-C11-D11-E11-F11</f>
        <v>0</v>
      </c>
      <c r="N9" s="48"/>
    </row>
    <row r="10" spans="1:14" s="42" customFormat="1" ht="5.25" customHeight="1" x14ac:dyDescent="0.25">
      <c r="A10" s="296" t="str">
        <f>Eelarve!A34</f>
        <v>3.1.</v>
      </c>
      <c r="B10" s="307"/>
      <c r="C10" s="307"/>
      <c r="D10" s="307"/>
      <c r="E10" s="307"/>
      <c r="F10" s="307"/>
      <c r="G10" s="311"/>
      <c r="H10" s="312"/>
      <c r="I10" s="312"/>
      <c r="J10" s="312"/>
      <c r="K10" s="312"/>
      <c r="L10" s="313"/>
      <c r="M10" s="294"/>
      <c r="N10" s="61"/>
    </row>
    <row r="11" spans="1:14" s="42" customFormat="1" ht="15" customHeight="1" x14ac:dyDescent="0.25">
      <c r="A11" s="296"/>
      <c r="B11" s="300"/>
      <c r="C11" s="62">
        <f>SUM(C12:C21)</f>
        <v>0</v>
      </c>
      <c r="D11" s="62">
        <f>SUM(D12:D21)</f>
        <v>0</v>
      </c>
      <c r="E11" s="62">
        <f>SUM(E12:E21)</f>
        <v>0</v>
      </c>
      <c r="F11" s="62">
        <f>SUM(F12:F21)</f>
        <v>0</v>
      </c>
      <c r="G11" s="314"/>
      <c r="H11" s="315"/>
      <c r="I11" s="315"/>
      <c r="J11" s="315"/>
      <c r="K11" s="315"/>
      <c r="L11" s="316"/>
      <c r="M11" s="295"/>
      <c r="N11" s="61"/>
    </row>
    <row r="12" spans="1:14" x14ac:dyDescent="0.25">
      <c r="A12" s="297"/>
      <c r="B12" s="301"/>
      <c r="C12" s="86"/>
      <c r="D12" s="86"/>
      <c r="E12" s="86"/>
      <c r="F12" s="86"/>
      <c r="G12" s="88"/>
      <c r="H12" s="110"/>
      <c r="I12" s="111"/>
      <c r="J12" s="112"/>
      <c r="K12" s="88"/>
      <c r="L12" s="89"/>
      <c r="M12" s="345"/>
      <c r="N12" s="48"/>
    </row>
    <row r="13" spans="1:14" x14ac:dyDescent="0.25">
      <c r="A13" s="297"/>
      <c r="B13" s="301"/>
      <c r="C13" s="86"/>
      <c r="D13" s="86"/>
      <c r="E13" s="86"/>
      <c r="F13" s="86"/>
      <c r="G13" s="88"/>
      <c r="H13" s="110"/>
      <c r="I13" s="111"/>
      <c r="J13" s="112"/>
      <c r="K13" s="88"/>
      <c r="L13" s="89"/>
      <c r="M13" s="346"/>
      <c r="N13" s="48"/>
    </row>
    <row r="14" spans="1:14" x14ac:dyDescent="0.25">
      <c r="A14" s="297"/>
      <c r="B14" s="301"/>
      <c r="C14" s="86"/>
      <c r="D14" s="86"/>
      <c r="E14" s="86"/>
      <c r="F14" s="86"/>
      <c r="G14" s="91"/>
      <c r="H14" s="91"/>
      <c r="I14" s="113"/>
      <c r="J14" s="114"/>
      <c r="K14" s="91"/>
      <c r="L14" s="89"/>
      <c r="M14" s="346"/>
      <c r="N14" s="48"/>
    </row>
    <row r="15" spans="1:14" x14ac:dyDescent="0.25">
      <c r="A15" s="297"/>
      <c r="B15" s="301"/>
      <c r="C15" s="86"/>
      <c r="D15" s="86"/>
      <c r="E15" s="86"/>
      <c r="F15" s="86"/>
      <c r="G15" s="91"/>
      <c r="H15" s="91"/>
      <c r="I15" s="113"/>
      <c r="J15" s="114"/>
      <c r="K15" s="91"/>
      <c r="L15" s="89"/>
      <c r="M15" s="346"/>
      <c r="N15" s="48"/>
    </row>
    <row r="16" spans="1:14" x14ac:dyDescent="0.25">
      <c r="A16" s="298"/>
      <c r="B16" s="301"/>
      <c r="C16" s="86"/>
      <c r="D16" s="86"/>
      <c r="E16" s="86"/>
      <c r="F16" s="86"/>
      <c r="G16" s="91"/>
      <c r="H16" s="91"/>
      <c r="I16" s="113"/>
      <c r="J16" s="114"/>
      <c r="K16" s="91"/>
      <c r="L16" s="89"/>
      <c r="M16" s="346"/>
      <c r="N16" s="48"/>
    </row>
    <row r="17" spans="1:14" x14ac:dyDescent="0.25">
      <c r="A17" s="298"/>
      <c r="B17" s="301"/>
      <c r="C17" s="86"/>
      <c r="D17" s="86"/>
      <c r="E17" s="86"/>
      <c r="F17" s="86"/>
      <c r="G17" s="91"/>
      <c r="H17" s="110"/>
      <c r="I17" s="113"/>
      <c r="J17" s="114"/>
      <c r="K17" s="91"/>
      <c r="L17" s="89"/>
      <c r="M17" s="346"/>
      <c r="N17" s="48"/>
    </row>
    <row r="18" spans="1:14" x14ac:dyDescent="0.25">
      <c r="A18" s="298"/>
      <c r="B18" s="301"/>
      <c r="C18" s="86"/>
      <c r="D18" s="86"/>
      <c r="E18" s="86"/>
      <c r="F18" s="86"/>
      <c r="G18" s="91"/>
      <c r="H18" s="91"/>
      <c r="I18" s="113"/>
      <c r="J18" s="114"/>
      <c r="K18" s="91"/>
      <c r="L18" s="89"/>
      <c r="M18" s="346"/>
      <c r="N18" s="48"/>
    </row>
    <row r="19" spans="1:14" x14ac:dyDescent="0.25">
      <c r="A19" s="298"/>
      <c r="B19" s="301"/>
      <c r="C19" s="86"/>
      <c r="D19" s="86"/>
      <c r="E19" s="86"/>
      <c r="F19" s="86"/>
      <c r="G19" s="91"/>
      <c r="H19" s="91"/>
      <c r="I19" s="113"/>
      <c r="J19" s="114"/>
      <c r="K19" s="91"/>
      <c r="L19" s="89"/>
      <c r="M19" s="346"/>
      <c r="N19" s="48"/>
    </row>
    <row r="20" spans="1:14" x14ac:dyDescent="0.25">
      <c r="A20" s="298"/>
      <c r="B20" s="301"/>
      <c r="C20" s="86"/>
      <c r="D20" s="86"/>
      <c r="E20" s="86"/>
      <c r="F20" s="86"/>
      <c r="G20" s="91"/>
      <c r="H20" s="91"/>
      <c r="I20" s="113"/>
      <c r="J20" s="114"/>
      <c r="K20" s="91"/>
      <c r="L20" s="89"/>
      <c r="M20" s="346"/>
      <c r="N20" s="48"/>
    </row>
    <row r="21" spans="1:14" x14ac:dyDescent="0.25">
      <c r="A21" s="299"/>
      <c r="B21" s="302"/>
      <c r="C21" s="168"/>
      <c r="D21" s="168"/>
      <c r="E21" s="168"/>
      <c r="F21" s="168"/>
      <c r="G21" s="92"/>
      <c r="H21" s="92"/>
      <c r="I21" s="115"/>
      <c r="J21" s="116"/>
      <c r="K21" s="92"/>
      <c r="L21" s="117"/>
      <c r="M21" s="347"/>
      <c r="N21" s="48"/>
    </row>
    <row r="22" spans="1:14" x14ac:dyDescent="0.25">
      <c r="A22" s="283"/>
      <c r="B22" s="306">
        <f>Eelarve!E35</f>
        <v>0</v>
      </c>
      <c r="C22" s="306">
        <f>Eelarve!F35</f>
        <v>0</v>
      </c>
      <c r="D22" s="306">
        <f>Eelarve!G35</f>
        <v>0</v>
      </c>
      <c r="E22" s="306">
        <f>Eelarve!H35</f>
        <v>0</v>
      </c>
      <c r="F22" s="306">
        <f>Eelarve!I35</f>
        <v>0</v>
      </c>
      <c r="G22" s="308"/>
      <c r="H22" s="309"/>
      <c r="I22" s="309"/>
      <c r="J22" s="309"/>
      <c r="K22" s="309"/>
      <c r="L22" s="310"/>
      <c r="M22" s="293">
        <f>B22-C24-D24-E24-F24</f>
        <v>0</v>
      </c>
      <c r="N22" s="48"/>
    </row>
    <row r="23" spans="1:14" ht="5.25" customHeight="1" x14ac:dyDescent="0.25">
      <c r="A23" s="296" t="str">
        <f>Eelarve!A35</f>
        <v>3.2.</v>
      </c>
      <c r="B23" s="307"/>
      <c r="C23" s="307"/>
      <c r="D23" s="307"/>
      <c r="E23" s="307"/>
      <c r="F23" s="307"/>
      <c r="G23" s="311"/>
      <c r="H23" s="312"/>
      <c r="I23" s="312"/>
      <c r="J23" s="312"/>
      <c r="K23" s="312"/>
      <c r="L23" s="313"/>
      <c r="M23" s="294"/>
      <c r="N23" s="48"/>
    </row>
    <row r="24" spans="1:14" ht="17.25" customHeight="1" x14ac:dyDescent="0.25">
      <c r="A24" s="296"/>
      <c r="B24" s="300"/>
      <c r="C24" s="62">
        <f>SUM(C25:C34)</f>
        <v>0</v>
      </c>
      <c r="D24" s="62">
        <f>SUM(D25:D34)</f>
        <v>0</v>
      </c>
      <c r="E24" s="62">
        <f>SUM(E25:E34)</f>
        <v>0</v>
      </c>
      <c r="F24" s="62">
        <f>SUM(F25:F34)</f>
        <v>0</v>
      </c>
      <c r="G24" s="314"/>
      <c r="H24" s="315"/>
      <c r="I24" s="315"/>
      <c r="J24" s="315"/>
      <c r="K24" s="315"/>
      <c r="L24" s="316"/>
      <c r="M24" s="295"/>
      <c r="N24" s="48"/>
    </row>
    <row r="25" spans="1:14" x14ac:dyDescent="0.25">
      <c r="A25" s="297"/>
      <c r="B25" s="301"/>
      <c r="C25" s="86"/>
      <c r="D25" s="86"/>
      <c r="E25" s="86"/>
      <c r="F25" s="86"/>
      <c r="G25" s="88"/>
      <c r="H25" s="110"/>
      <c r="I25" s="111"/>
      <c r="J25" s="112"/>
      <c r="K25" s="88"/>
      <c r="L25" s="89"/>
      <c r="M25" s="345"/>
      <c r="N25" s="48"/>
    </row>
    <row r="26" spans="1:14" x14ac:dyDescent="0.25">
      <c r="A26" s="297"/>
      <c r="B26" s="301"/>
      <c r="C26" s="86"/>
      <c r="D26" s="86"/>
      <c r="E26" s="86"/>
      <c r="F26" s="86"/>
      <c r="G26" s="88"/>
      <c r="H26" s="110"/>
      <c r="I26" s="111"/>
      <c r="J26" s="112"/>
      <c r="K26" s="88"/>
      <c r="L26" s="89"/>
      <c r="M26" s="346"/>
      <c r="N26" s="48"/>
    </row>
    <row r="27" spans="1:14" x14ac:dyDescent="0.25">
      <c r="A27" s="297"/>
      <c r="B27" s="301"/>
      <c r="C27" s="86"/>
      <c r="D27" s="86"/>
      <c r="E27" s="86"/>
      <c r="F27" s="86"/>
      <c r="G27" s="91"/>
      <c r="H27" s="91"/>
      <c r="I27" s="113"/>
      <c r="J27" s="114"/>
      <c r="K27" s="91"/>
      <c r="L27" s="89"/>
      <c r="M27" s="346"/>
      <c r="N27" s="48"/>
    </row>
    <row r="28" spans="1:14" x14ac:dyDescent="0.25">
      <c r="A28" s="298"/>
      <c r="B28" s="301"/>
      <c r="C28" s="86"/>
      <c r="D28" s="86"/>
      <c r="E28" s="86"/>
      <c r="F28" s="86"/>
      <c r="G28" s="91"/>
      <c r="H28" s="91"/>
      <c r="I28" s="113"/>
      <c r="J28" s="114"/>
      <c r="K28" s="91"/>
      <c r="L28" s="89"/>
      <c r="M28" s="346"/>
      <c r="N28" s="48"/>
    </row>
    <row r="29" spans="1:14" x14ac:dyDescent="0.25">
      <c r="A29" s="298"/>
      <c r="B29" s="301"/>
      <c r="C29" s="86"/>
      <c r="D29" s="86"/>
      <c r="E29" s="86"/>
      <c r="F29" s="86"/>
      <c r="G29" s="91"/>
      <c r="H29" s="91"/>
      <c r="I29" s="113"/>
      <c r="J29" s="114"/>
      <c r="K29" s="91"/>
      <c r="L29" s="89"/>
      <c r="M29" s="346"/>
      <c r="N29" s="48"/>
    </row>
    <row r="30" spans="1:14" x14ac:dyDescent="0.25">
      <c r="A30" s="298"/>
      <c r="B30" s="301"/>
      <c r="C30" s="86"/>
      <c r="D30" s="86"/>
      <c r="E30" s="86"/>
      <c r="F30" s="86"/>
      <c r="G30" s="91"/>
      <c r="H30" s="91"/>
      <c r="I30" s="113"/>
      <c r="J30" s="114"/>
      <c r="K30" s="91"/>
      <c r="L30" s="89"/>
      <c r="M30" s="346"/>
      <c r="N30" s="48"/>
    </row>
    <row r="31" spans="1:14" x14ac:dyDescent="0.25">
      <c r="A31" s="298"/>
      <c r="B31" s="301"/>
      <c r="C31" s="86"/>
      <c r="D31" s="86"/>
      <c r="E31" s="86"/>
      <c r="F31" s="86"/>
      <c r="G31" s="91"/>
      <c r="H31" s="91"/>
      <c r="I31" s="113"/>
      <c r="J31" s="114"/>
      <c r="K31" s="91"/>
      <c r="L31" s="89"/>
      <c r="M31" s="346"/>
      <c r="N31" s="48"/>
    </row>
    <row r="32" spans="1:14" x14ac:dyDescent="0.25">
      <c r="A32" s="298"/>
      <c r="B32" s="301"/>
      <c r="C32" s="86"/>
      <c r="D32" s="86"/>
      <c r="E32" s="86"/>
      <c r="F32" s="86"/>
      <c r="G32" s="91"/>
      <c r="H32" s="91"/>
      <c r="I32" s="113"/>
      <c r="J32" s="114"/>
      <c r="K32" s="91"/>
      <c r="L32" s="89"/>
      <c r="M32" s="346"/>
      <c r="N32" s="48"/>
    </row>
    <row r="33" spans="1:14" x14ac:dyDescent="0.25">
      <c r="A33" s="298"/>
      <c r="B33" s="301"/>
      <c r="C33" s="86"/>
      <c r="D33" s="86"/>
      <c r="E33" s="86"/>
      <c r="F33" s="86"/>
      <c r="G33" s="91"/>
      <c r="H33" s="91"/>
      <c r="I33" s="113"/>
      <c r="J33" s="114"/>
      <c r="K33" s="91"/>
      <c r="L33" s="89"/>
      <c r="M33" s="346"/>
      <c r="N33" s="48"/>
    </row>
    <row r="34" spans="1:14" x14ac:dyDescent="0.25">
      <c r="A34" s="299"/>
      <c r="B34" s="302"/>
      <c r="C34" s="168"/>
      <c r="D34" s="168"/>
      <c r="E34" s="168"/>
      <c r="F34" s="168"/>
      <c r="G34" s="92"/>
      <c r="H34" s="92"/>
      <c r="I34" s="115"/>
      <c r="J34" s="116"/>
      <c r="K34" s="92"/>
      <c r="L34" s="117"/>
      <c r="M34" s="347"/>
      <c r="N34" s="48"/>
    </row>
    <row r="35" spans="1:14" x14ac:dyDescent="0.25">
      <c r="A35" s="283"/>
      <c r="B35" s="306">
        <f>Eelarve!E36</f>
        <v>0</v>
      </c>
      <c r="C35" s="306">
        <f>Eelarve!F36</f>
        <v>0</v>
      </c>
      <c r="D35" s="306">
        <f>Eelarve!G36</f>
        <v>0</v>
      </c>
      <c r="E35" s="306">
        <f>Eelarve!H36</f>
        <v>0</v>
      </c>
      <c r="F35" s="306">
        <f>Eelarve!I36</f>
        <v>0</v>
      </c>
      <c r="G35" s="308"/>
      <c r="H35" s="309"/>
      <c r="I35" s="309"/>
      <c r="J35" s="309"/>
      <c r="K35" s="309"/>
      <c r="L35" s="310"/>
      <c r="M35" s="293">
        <f>B35-C37-D37-E37-F37</f>
        <v>0</v>
      </c>
      <c r="N35" s="48"/>
    </row>
    <row r="36" spans="1:14" ht="6" customHeight="1" x14ac:dyDescent="0.25">
      <c r="A36" s="352" t="str">
        <f>Eelarve!A36</f>
        <v>3.3.</v>
      </c>
      <c r="B36" s="307"/>
      <c r="C36" s="307"/>
      <c r="D36" s="307"/>
      <c r="E36" s="307"/>
      <c r="F36" s="307"/>
      <c r="G36" s="311"/>
      <c r="H36" s="312"/>
      <c r="I36" s="312"/>
      <c r="J36" s="312"/>
      <c r="K36" s="312"/>
      <c r="L36" s="313"/>
      <c r="M36" s="294"/>
      <c r="N36" s="48"/>
    </row>
    <row r="37" spans="1:14" ht="18" customHeight="1" x14ac:dyDescent="0.25">
      <c r="A37" s="296"/>
      <c r="B37" s="300"/>
      <c r="C37" s="62">
        <f>SUM(C38:C47)</f>
        <v>0</v>
      </c>
      <c r="D37" s="62">
        <f>SUM(D38:D47)</f>
        <v>0</v>
      </c>
      <c r="E37" s="62">
        <f>SUM(E38:E47)</f>
        <v>0</v>
      </c>
      <c r="F37" s="62">
        <f>SUM(F38:F47)</f>
        <v>0</v>
      </c>
      <c r="G37" s="314"/>
      <c r="H37" s="315"/>
      <c r="I37" s="315"/>
      <c r="J37" s="315"/>
      <c r="K37" s="315"/>
      <c r="L37" s="316"/>
      <c r="M37" s="295"/>
      <c r="N37" s="48"/>
    </row>
    <row r="38" spans="1:14" x14ac:dyDescent="0.25">
      <c r="A38" s="297"/>
      <c r="B38" s="301"/>
      <c r="C38" s="86"/>
      <c r="D38" s="86"/>
      <c r="E38" s="86"/>
      <c r="F38" s="86"/>
      <c r="G38" s="88"/>
      <c r="H38" s="110"/>
      <c r="I38" s="111"/>
      <c r="J38" s="112"/>
      <c r="K38" s="88"/>
      <c r="L38" s="89"/>
      <c r="M38" s="345"/>
      <c r="N38" s="48"/>
    </row>
    <row r="39" spans="1:14" x14ac:dyDescent="0.25">
      <c r="A39" s="297"/>
      <c r="B39" s="301"/>
      <c r="C39" s="86"/>
      <c r="D39" s="86"/>
      <c r="E39" s="86"/>
      <c r="F39" s="86"/>
      <c r="G39" s="88"/>
      <c r="H39" s="110"/>
      <c r="I39" s="111"/>
      <c r="J39" s="112"/>
      <c r="K39" s="88"/>
      <c r="L39" s="89"/>
      <c r="M39" s="346"/>
      <c r="N39" s="48"/>
    </row>
    <row r="40" spans="1:14" x14ac:dyDescent="0.25">
      <c r="A40" s="298"/>
      <c r="B40" s="301"/>
      <c r="C40" s="86"/>
      <c r="D40" s="86"/>
      <c r="E40" s="86"/>
      <c r="F40" s="86"/>
      <c r="G40" s="91"/>
      <c r="H40" s="91"/>
      <c r="I40" s="113"/>
      <c r="J40" s="114"/>
      <c r="K40" s="91"/>
      <c r="L40" s="89"/>
      <c r="M40" s="346"/>
      <c r="N40" s="48"/>
    </row>
    <row r="41" spans="1:14" x14ac:dyDescent="0.25">
      <c r="A41" s="298"/>
      <c r="B41" s="301"/>
      <c r="C41" s="86"/>
      <c r="D41" s="86"/>
      <c r="E41" s="86"/>
      <c r="F41" s="86"/>
      <c r="G41" s="91"/>
      <c r="H41" s="91"/>
      <c r="I41" s="113"/>
      <c r="J41" s="114"/>
      <c r="K41" s="91"/>
      <c r="L41" s="89"/>
      <c r="M41" s="346"/>
      <c r="N41" s="48"/>
    </row>
    <row r="42" spans="1:14" x14ac:dyDescent="0.25">
      <c r="A42" s="298"/>
      <c r="B42" s="301"/>
      <c r="C42" s="86"/>
      <c r="D42" s="86"/>
      <c r="E42" s="86"/>
      <c r="F42" s="86"/>
      <c r="G42" s="91"/>
      <c r="H42" s="91"/>
      <c r="I42" s="113"/>
      <c r="J42" s="114"/>
      <c r="K42" s="91"/>
      <c r="L42" s="89"/>
      <c r="M42" s="346"/>
      <c r="N42" s="48"/>
    </row>
    <row r="43" spans="1:14" x14ac:dyDescent="0.25">
      <c r="A43" s="298"/>
      <c r="B43" s="301"/>
      <c r="C43" s="86"/>
      <c r="D43" s="86"/>
      <c r="E43" s="86"/>
      <c r="F43" s="86"/>
      <c r="G43" s="91"/>
      <c r="H43" s="91"/>
      <c r="I43" s="113"/>
      <c r="J43" s="114"/>
      <c r="K43" s="91"/>
      <c r="L43" s="89"/>
      <c r="M43" s="346"/>
      <c r="N43" s="48"/>
    </row>
    <row r="44" spans="1:14" x14ac:dyDescent="0.25">
      <c r="A44" s="298"/>
      <c r="B44" s="301"/>
      <c r="C44" s="86"/>
      <c r="D44" s="86"/>
      <c r="E44" s="86"/>
      <c r="F44" s="86"/>
      <c r="G44" s="91"/>
      <c r="H44" s="91"/>
      <c r="I44" s="113"/>
      <c r="J44" s="114"/>
      <c r="K44" s="91"/>
      <c r="L44" s="89"/>
      <c r="M44" s="346"/>
      <c r="N44" s="48"/>
    </row>
    <row r="45" spans="1:14" x14ac:dyDescent="0.25">
      <c r="A45" s="298"/>
      <c r="B45" s="301"/>
      <c r="C45" s="86"/>
      <c r="D45" s="86"/>
      <c r="E45" s="86"/>
      <c r="F45" s="86"/>
      <c r="G45" s="91"/>
      <c r="H45" s="91"/>
      <c r="I45" s="113"/>
      <c r="J45" s="114"/>
      <c r="K45" s="91"/>
      <c r="L45" s="89"/>
      <c r="M45" s="346"/>
      <c r="N45" s="48"/>
    </row>
    <row r="46" spans="1:14" x14ac:dyDescent="0.25">
      <c r="A46" s="298"/>
      <c r="B46" s="301"/>
      <c r="C46" s="86"/>
      <c r="D46" s="86"/>
      <c r="E46" s="86"/>
      <c r="F46" s="86"/>
      <c r="G46" s="91"/>
      <c r="H46" s="91"/>
      <c r="I46" s="113"/>
      <c r="J46" s="114"/>
      <c r="K46" s="91"/>
      <c r="L46" s="89"/>
      <c r="M46" s="346"/>
      <c r="N46" s="48"/>
    </row>
    <row r="47" spans="1:14" x14ac:dyDescent="0.25">
      <c r="A47" s="299"/>
      <c r="B47" s="302"/>
      <c r="C47" s="168"/>
      <c r="D47" s="168"/>
      <c r="E47" s="168"/>
      <c r="F47" s="168"/>
      <c r="G47" s="92"/>
      <c r="H47" s="92"/>
      <c r="I47" s="115"/>
      <c r="J47" s="116"/>
      <c r="K47" s="92"/>
      <c r="L47" s="117"/>
      <c r="M47" s="347"/>
      <c r="N47" s="48"/>
    </row>
    <row r="48" spans="1:14" x14ac:dyDescent="0.25">
      <c r="A48" s="283"/>
      <c r="B48" s="306">
        <f>Eelarve!E37</f>
        <v>0</v>
      </c>
      <c r="C48" s="306">
        <f>Eelarve!F37</f>
        <v>0</v>
      </c>
      <c r="D48" s="306">
        <f>Eelarve!G37</f>
        <v>0</v>
      </c>
      <c r="E48" s="306">
        <f>Eelarve!H37</f>
        <v>0</v>
      </c>
      <c r="F48" s="306">
        <f>Eelarve!I37</f>
        <v>0</v>
      </c>
      <c r="G48" s="308"/>
      <c r="H48" s="309"/>
      <c r="I48" s="309"/>
      <c r="J48" s="309"/>
      <c r="K48" s="309"/>
      <c r="L48" s="310"/>
      <c r="M48" s="293">
        <f>B48-C50-D50-E50-F50</f>
        <v>0</v>
      </c>
      <c r="N48" s="48"/>
    </row>
    <row r="49" spans="1:14" ht="4.5" customHeight="1" x14ac:dyDescent="0.25">
      <c r="A49" s="352" t="str">
        <f>Eelarve!A37</f>
        <v>3.4.</v>
      </c>
      <c r="B49" s="307"/>
      <c r="C49" s="307"/>
      <c r="D49" s="307"/>
      <c r="E49" s="307"/>
      <c r="F49" s="307"/>
      <c r="G49" s="311"/>
      <c r="H49" s="312"/>
      <c r="I49" s="312"/>
      <c r="J49" s="312"/>
      <c r="K49" s="312"/>
      <c r="L49" s="313"/>
      <c r="M49" s="294"/>
      <c r="N49" s="48"/>
    </row>
    <row r="50" spans="1:14" ht="17.25" customHeight="1" x14ac:dyDescent="0.25">
      <c r="A50" s="296"/>
      <c r="B50" s="300"/>
      <c r="C50" s="62">
        <f>SUM(C51:C60)</f>
        <v>0</v>
      </c>
      <c r="D50" s="62">
        <f>SUM(D51:D60)</f>
        <v>0</v>
      </c>
      <c r="E50" s="62">
        <f>SUM(E51:E60)</f>
        <v>0</v>
      </c>
      <c r="F50" s="62">
        <f>SUM(F51:F60)</f>
        <v>0</v>
      </c>
      <c r="G50" s="314"/>
      <c r="H50" s="315"/>
      <c r="I50" s="315"/>
      <c r="J50" s="315"/>
      <c r="K50" s="315"/>
      <c r="L50" s="316"/>
      <c r="M50" s="295"/>
      <c r="N50" s="48"/>
    </row>
    <row r="51" spans="1:14" x14ac:dyDescent="0.25">
      <c r="A51" s="297"/>
      <c r="B51" s="301"/>
      <c r="C51" s="86"/>
      <c r="D51" s="86"/>
      <c r="E51" s="86"/>
      <c r="F51" s="86"/>
      <c r="G51" s="88"/>
      <c r="H51" s="110"/>
      <c r="I51" s="111"/>
      <c r="J51" s="112"/>
      <c r="K51" s="88"/>
      <c r="L51" s="89"/>
      <c r="M51" s="345"/>
      <c r="N51" s="48"/>
    </row>
    <row r="52" spans="1:14" x14ac:dyDescent="0.25">
      <c r="A52" s="297"/>
      <c r="B52" s="301"/>
      <c r="C52" s="86"/>
      <c r="D52" s="86"/>
      <c r="E52" s="86"/>
      <c r="F52" s="86"/>
      <c r="G52" s="88"/>
      <c r="H52" s="110"/>
      <c r="I52" s="111"/>
      <c r="J52" s="112"/>
      <c r="K52" s="88"/>
      <c r="L52" s="89"/>
      <c r="M52" s="346"/>
      <c r="N52" s="48"/>
    </row>
    <row r="53" spans="1:14" x14ac:dyDescent="0.25">
      <c r="A53" s="298"/>
      <c r="B53" s="301"/>
      <c r="C53" s="86"/>
      <c r="D53" s="86"/>
      <c r="E53" s="86"/>
      <c r="F53" s="86"/>
      <c r="G53" s="91"/>
      <c r="H53" s="91"/>
      <c r="I53" s="113"/>
      <c r="J53" s="114"/>
      <c r="K53" s="91"/>
      <c r="L53" s="89"/>
      <c r="M53" s="346"/>
      <c r="N53" s="48"/>
    </row>
    <row r="54" spans="1:14" x14ac:dyDescent="0.25">
      <c r="A54" s="298"/>
      <c r="B54" s="301"/>
      <c r="C54" s="86"/>
      <c r="D54" s="86"/>
      <c r="E54" s="86"/>
      <c r="F54" s="86"/>
      <c r="G54" s="91"/>
      <c r="H54" s="91"/>
      <c r="I54" s="113"/>
      <c r="J54" s="114"/>
      <c r="K54" s="91"/>
      <c r="L54" s="89"/>
      <c r="M54" s="346"/>
      <c r="N54" s="48"/>
    </row>
    <row r="55" spans="1:14" x14ac:dyDescent="0.25">
      <c r="A55" s="298"/>
      <c r="B55" s="301"/>
      <c r="C55" s="86"/>
      <c r="D55" s="86"/>
      <c r="E55" s="86"/>
      <c r="F55" s="86"/>
      <c r="G55" s="91"/>
      <c r="H55" s="91"/>
      <c r="I55" s="113"/>
      <c r="J55" s="114"/>
      <c r="K55" s="91"/>
      <c r="L55" s="89"/>
      <c r="M55" s="346"/>
      <c r="N55" s="48"/>
    </row>
    <row r="56" spans="1:14" x14ac:dyDescent="0.25">
      <c r="A56" s="298"/>
      <c r="B56" s="301"/>
      <c r="C56" s="86"/>
      <c r="D56" s="86"/>
      <c r="E56" s="86"/>
      <c r="F56" s="86"/>
      <c r="G56" s="91"/>
      <c r="H56" s="91"/>
      <c r="I56" s="113"/>
      <c r="J56" s="114"/>
      <c r="K56" s="91"/>
      <c r="L56" s="89"/>
      <c r="M56" s="346"/>
      <c r="N56" s="48"/>
    </row>
    <row r="57" spans="1:14" x14ac:dyDescent="0.25">
      <c r="A57" s="298"/>
      <c r="B57" s="301"/>
      <c r="C57" s="86"/>
      <c r="D57" s="86"/>
      <c r="E57" s="86"/>
      <c r="F57" s="86"/>
      <c r="G57" s="91"/>
      <c r="H57" s="91"/>
      <c r="I57" s="113"/>
      <c r="J57" s="114"/>
      <c r="K57" s="91"/>
      <c r="L57" s="89"/>
      <c r="M57" s="346"/>
      <c r="N57" s="48"/>
    </row>
    <row r="58" spans="1:14" x14ac:dyDescent="0.25">
      <c r="A58" s="298"/>
      <c r="B58" s="301"/>
      <c r="C58" s="86"/>
      <c r="D58" s="86"/>
      <c r="E58" s="86"/>
      <c r="F58" s="86"/>
      <c r="G58" s="91"/>
      <c r="H58" s="91"/>
      <c r="I58" s="113"/>
      <c r="J58" s="114"/>
      <c r="K58" s="91"/>
      <c r="L58" s="89"/>
      <c r="M58" s="346"/>
      <c r="N58" s="48"/>
    </row>
    <row r="59" spans="1:14" x14ac:dyDescent="0.25">
      <c r="A59" s="298"/>
      <c r="B59" s="301"/>
      <c r="C59" s="86"/>
      <c r="D59" s="86"/>
      <c r="E59" s="86"/>
      <c r="F59" s="86"/>
      <c r="G59" s="91"/>
      <c r="H59" s="91"/>
      <c r="I59" s="113"/>
      <c r="J59" s="114"/>
      <c r="K59" s="91"/>
      <c r="L59" s="89"/>
      <c r="M59" s="346"/>
      <c r="N59" s="48"/>
    </row>
    <row r="60" spans="1:14" x14ac:dyDescent="0.25">
      <c r="A60" s="299"/>
      <c r="B60" s="302"/>
      <c r="C60" s="168"/>
      <c r="D60" s="168"/>
      <c r="E60" s="168"/>
      <c r="F60" s="168"/>
      <c r="G60" s="92"/>
      <c r="H60" s="92"/>
      <c r="I60" s="115"/>
      <c r="J60" s="116"/>
      <c r="K60" s="92"/>
      <c r="L60" s="117"/>
      <c r="M60" s="347"/>
      <c r="N60" s="48"/>
    </row>
    <row r="61" spans="1:14" x14ac:dyDescent="0.25">
      <c r="A61" s="283"/>
      <c r="B61" s="306">
        <f>Eelarve!E38</f>
        <v>0</v>
      </c>
      <c r="C61" s="306">
        <f>Eelarve!F38</f>
        <v>0</v>
      </c>
      <c r="D61" s="306">
        <f>Eelarve!G38</f>
        <v>0</v>
      </c>
      <c r="E61" s="306">
        <f>Eelarve!H38</f>
        <v>0</v>
      </c>
      <c r="F61" s="306">
        <f>Eelarve!I38</f>
        <v>0</v>
      </c>
      <c r="G61" s="308"/>
      <c r="H61" s="309"/>
      <c r="I61" s="309"/>
      <c r="J61" s="309"/>
      <c r="K61" s="309"/>
      <c r="L61" s="310"/>
      <c r="M61" s="293">
        <f>B61-C63-D63-E63-F63</f>
        <v>0</v>
      </c>
      <c r="N61" s="48"/>
    </row>
    <row r="62" spans="1:14" ht="4.5" customHeight="1" x14ac:dyDescent="0.25">
      <c r="A62" s="296" t="str">
        <f>Eelarve!A38</f>
        <v>3.5.</v>
      </c>
      <c r="B62" s="307"/>
      <c r="C62" s="307"/>
      <c r="D62" s="307"/>
      <c r="E62" s="307"/>
      <c r="F62" s="307"/>
      <c r="G62" s="311"/>
      <c r="H62" s="312"/>
      <c r="I62" s="312"/>
      <c r="J62" s="312"/>
      <c r="K62" s="312"/>
      <c r="L62" s="313"/>
      <c r="M62" s="294"/>
      <c r="N62" s="48"/>
    </row>
    <row r="63" spans="1:14" ht="18.75" customHeight="1" x14ac:dyDescent="0.25">
      <c r="A63" s="296"/>
      <c r="B63" s="300"/>
      <c r="C63" s="62">
        <f>SUM(C64:C73)</f>
        <v>0</v>
      </c>
      <c r="D63" s="62">
        <f>SUM(D64:D73)</f>
        <v>0</v>
      </c>
      <c r="E63" s="62">
        <f>SUM(E64:E73)</f>
        <v>0</v>
      </c>
      <c r="F63" s="62">
        <f>SUM(F64:F73)</f>
        <v>0</v>
      </c>
      <c r="G63" s="314"/>
      <c r="H63" s="315"/>
      <c r="I63" s="315"/>
      <c r="J63" s="315"/>
      <c r="K63" s="315"/>
      <c r="L63" s="316"/>
      <c r="M63" s="295"/>
      <c r="N63" s="48"/>
    </row>
    <row r="64" spans="1:14" x14ac:dyDescent="0.25">
      <c r="A64" s="297"/>
      <c r="B64" s="301"/>
      <c r="C64" s="86"/>
      <c r="D64" s="86"/>
      <c r="E64" s="86"/>
      <c r="F64" s="86"/>
      <c r="G64" s="88"/>
      <c r="H64" s="110"/>
      <c r="I64" s="111"/>
      <c r="J64" s="112"/>
      <c r="K64" s="88"/>
      <c r="L64" s="89"/>
      <c r="M64" s="345"/>
      <c r="N64" s="48"/>
    </row>
    <row r="65" spans="1:14" x14ac:dyDescent="0.25">
      <c r="A65" s="297"/>
      <c r="B65" s="301"/>
      <c r="C65" s="86"/>
      <c r="D65" s="86"/>
      <c r="E65" s="86"/>
      <c r="F65" s="86"/>
      <c r="G65" s="88"/>
      <c r="H65" s="110"/>
      <c r="I65" s="111"/>
      <c r="J65" s="112"/>
      <c r="K65" s="88"/>
      <c r="L65" s="89"/>
      <c r="M65" s="346"/>
      <c r="N65" s="48"/>
    </row>
    <row r="66" spans="1:14" x14ac:dyDescent="0.25">
      <c r="A66" s="297"/>
      <c r="B66" s="301"/>
      <c r="C66" s="86"/>
      <c r="D66" s="86"/>
      <c r="E66" s="86"/>
      <c r="F66" s="86"/>
      <c r="G66" s="91"/>
      <c r="H66" s="91"/>
      <c r="I66" s="113"/>
      <c r="J66" s="114"/>
      <c r="K66" s="91"/>
      <c r="L66" s="89"/>
      <c r="M66" s="346"/>
      <c r="N66" s="48"/>
    </row>
    <row r="67" spans="1:14" x14ac:dyDescent="0.25">
      <c r="A67" s="297"/>
      <c r="B67" s="301"/>
      <c r="C67" s="86"/>
      <c r="D67" s="86"/>
      <c r="E67" s="86"/>
      <c r="F67" s="86"/>
      <c r="G67" s="91"/>
      <c r="H67" s="91"/>
      <c r="I67" s="113"/>
      <c r="J67" s="114"/>
      <c r="K67" s="91"/>
      <c r="L67" s="89"/>
      <c r="M67" s="346"/>
      <c r="N67" s="48"/>
    </row>
    <row r="68" spans="1:14" x14ac:dyDescent="0.25">
      <c r="A68" s="298"/>
      <c r="B68" s="301"/>
      <c r="C68" s="86"/>
      <c r="D68" s="86"/>
      <c r="E68" s="86"/>
      <c r="F68" s="86"/>
      <c r="G68" s="91"/>
      <c r="H68" s="91"/>
      <c r="I68" s="113"/>
      <c r="J68" s="114"/>
      <c r="K68" s="91"/>
      <c r="L68" s="89"/>
      <c r="M68" s="346"/>
      <c r="N68" s="48"/>
    </row>
    <row r="69" spans="1:14" x14ac:dyDescent="0.25">
      <c r="A69" s="298"/>
      <c r="B69" s="301"/>
      <c r="C69" s="86"/>
      <c r="D69" s="86"/>
      <c r="E69" s="86"/>
      <c r="F69" s="86"/>
      <c r="G69" s="91"/>
      <c r="H69" s="91"/>
      <c r="I69" s="113"/>
      <c r="J69" s="114"/>
      <c r="K69" s="91"/>
      <c r="L69" s="89"/>
      <c r="M69" s="346"/>
      <c r="N69" s="48"/>
    </row>
    <row r="70" spans="1:14" x14ac:dyDescent="0.25">
      <c r="A70" s="298"/>
      <c r="B70" s="301"/>
      <c r="C70" s="86"/>
      <c r="D70" s="86"/>
      <c r="E70" s="86"/>
      <c r="F70" s="86"/>
      <c r="G70" s="91"/>
      <c r="H70" s="91"/>
      <c r="I70" s="113"/>
      <c r="J70" s="114"/>
      <c r="K70" s="91"/>
      <c r="L70" s="89"/>
      <c r="M70" s="346"/>
      <c r="N70" s="48"/>
    </row>
    <row r="71" spans="1:14" x14ac:dyDescent="0.25">
      <c r="A71" s="298"/>
      <c r="B71" s="301"/>
      <c r="C71" s="86"/>
      <c r="D71" s="86"/>
      <c r="E71" s="86"/>
      <c r="F71" s="86"/>
      <c r="G71" s="91"/>
      <c r="H71" s="91"/>
      <c r="I71" s="113"/>
      <c r="J71" s="114"/>
      <c r="K71" s="91"/>
      <c r="L71" s="89"/>
      <c r="M71" s="346"/>
      <c r="N71" s="48"/>
    </row>
    <row r="72" spans="1:14" x14ac:dyDescent="0.25">
      <c r="A72" s="298"/>
      <c r="B72" s="301"/>
      <c r="C72" s="86"/>
      <c r="D72" s="86"/>
      <c r="E72" s="86"/>
      <c r="F72" s="86"/>
      <c r="G72" s="91"/>
      <c r="H72" s="91"/>
      <c r="I72" s="113"/>
      <c r="J72" s="114"/>
      <c r="K72" s="91"/>
      <c r="L72" s="89"/>
      <c r="M72" s="346"/>
      <c r="N72" s="48"/>
    </row>
    <row r="73" spans="1:14" x14ac:dyDescent="0.25">
      <c r="A73" s="299"/>
      <c r="B73" s="302"/>
      <c r="C73" s="168"/>
      <c r="D73" s="168"/>
      <c r="E73" s="168"/>
      <c r="F73" s="168"/>
      <c r="G73" s="92"/>
      <c r="H73" s="92"/>
      <c r="I73" s="115"/>
      <c r="J73" s="116"/>
      <c r="K73" s="92"/>
      <c r="L73" s="117"/>
      <c r="M73" s="347"/>
      <c r="N73" s="48"/>
    </row>
  </sheetData>
  <sheetProtection algorithmName="SHA-512" hashValue="f28w0EbnunqcQ7LaDp/I1PEZSIaBZWuWSfy0x7sGC+7C5X4GEn6u9THlNXw9aF+ZBZSoZG6wu2USlX2PZmKz3Q==" saltValue="uWEhvQMEEbIsEyL04YujeQ==" spinCount="100000" sheet="1" objects="1" scenarios="1" insertRows="0"/>
  <mergeCells count="63">
    <mergeCell ref="M6:M8"/>
    <mergeCell ref="C7:F7"/>
    <mergeCell ref="G7:G8"/>
    <mergeCell ref="H7:H8"/>
    <mergeCell ref="I7:I8"/>
    <mergeCell ref="J2:J3"/>
    <mergeCell ref="K2:L2"/>
    <mergeCell ref="A6:A8"/>
    <mergeCell ref="B6:B8"/>
    <mergeCell ref="C6:L6"/>
    <mergeCell ref="J7:J8"/>
    <mergeCell ref="K7:K8"/>
    <mergeCell ref="L7:L8"/>
    <mergeCell ref="B9:B10"/>
    <mergeCell ref="C9:C10"/>
    <mergeCell ref="D9:D10"/>
    <mergeCell ref="E9:E10"/>
    <mergeCell ref="F9:F10"/>
    <mergeCell ref="G9:L11"/>
    <mergeCell ref="M9:M11"/>
    <mergeCell ref="A10:A21"/>
    <mergeCell ref="B11:B21"/>
    <mergeCell ref="M12:M21"/>
    <mergeCell ref="B22:B23"/>
    <mergeCell ref="C22:C23"/>
    <mergeCell ref="D22:D23"/>
    <mergeCell ref="E22:E23"/>
    <mergeCell ref="F22:F23"/>
    <mergeCell ref="G22:L24"/>
    <mergeCell ref="M22:M24"/>
    <mergeCell ref="A23:A34"/>
    <mergeCell ref="B24:B34"/>
    <mergeCell ref="M25:M34"/>
    <mergeCell ref="B35:B36"/>
    <mergeCell ref="C35:C36"/>
    <mergeCell ref="D35:D36"/>
    <mergeCell ref="E35:E36"/>
    <mergeCell ref="F35:F36"/>
    <mergeCell ref="G35:L37"/>
    <mergeCell ref="M35:M37"/>
    <mergeCell ref="A36:A47"/>
    <mergeCell ref="B37:B47"/>
    <mergeCell ref="M38:M47"/>
    <mergeCell ref="B48:B49"/>
    <mergeCell ref="C48:C49"/>
    <mergeCell ref="D48:D49"/>
    <mergeCell ref="E48:E49"/>
    <mergeCell ref="F48:F49"/>
    <mergeCell ref="G48:L50"/>
    <mergeCell ref="M61:M63"/>
    <mergeCell ref="A62:A73"/>
    <mergeCell ref="B63:B73"/>
    <mergeCell ref="M64:M73"/>
    <mergeCell ref="M48:M50"/>
    <mergeCell ref="A49:A60"/>
    <mergeCell ref="B50:B60"/>
    <mergeCell ref="M51:M60"/>
    <mergeCell ref="B61:B62"/>
    <mergeCell ref="C61:C62"/>
    <mergeCell ref="D61:D62"/>
    <mergeCell ref="E61:E62"/>
    <mergeCell ref="F61:F62"/>
    <mergeCell ref="G61:L63"/>
  </mergeCells>
  <pageMargins left="0.31496062992125984" right="0.31496062992125984" top="0.55118110236220474" bottom="0.15748031496062992" header="0.31496062992125984" footer="0.31496062992125984"/>
  <pageSetup paperSize="9" scale="75" orientation="landscape" blackAndWhite="1" verticalDpi="0" r:id="rId1"/>
  <headerFooter>
    <oddHeader>&amp;L&amp;"Arial,Italic"&amp;9&amp;F&amp;R&amp;"Arial,Italic"&amp;9&amp;A, lk 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N86"/>
  <sheetViews>
    <sheetView showGridLines="0" zoomScaleNormal="100" workbookViewId="0">
      <pane xSplit="1" ySplit="8" topLeftCell="B9" activePane="bottomRight" state="frozen"/>
      <selection activeCell="C22" sqref="C22:C23"/>
      <selection pane="topRight" activeCell="C22" sqref="C22:C23"/>
      <selection pane="bottomLeft" activeCell="C22" sqref="C22:C23"/>
      <selection pane="bottomRight" activeCell="C22" sqref="C22:C23"/>
    </sheetView>
  </sheetViews>
  <sheetFormatPr defaultColWidth="9.109375" defaultRowHeight="13.2" x14ac:dyDescent="0.25"/>
  <cols>
    <col min="1" max="1" width="15.5546875" style="39" customWidth="1"/>
    <col min="2" max="2" width="9.109375" style="43"/>
    <col min="3" max="4" width="10.44140625" style="43" customWidth="1"/>
    <col min="5" max="6" width="9.109375" style="43"/>
    <col min="7" max="7" width="13.88671875" style="43" customWidth="1"/>
    <col min="8" max="8" width="12.109375" style="43" customWidth="1"/>
    <col min="9" max="9" width="11.6640625" style="43" customWidth="1"/>
    <col min="10" max="10" width="48.5546875" style="79" customWidth="1"/>
    <col min="11" max="11" width="11.33203125" style="43" customWidth="1"/>
    <col min="12" max="12" width="12" style="43" customWidth="1"/>
    <col min="13" max="13" width="11.5546875" style="43" customWidth="1"/>
    <col min="14" max="14" width="6.109375" style="39" customWidth="1"/>
    <col min="15" max="16384" width="9.109375" style="39"/>
  </cols>
  <sheetData>
    <row r="1" spans="1:14" ht="17.25" customHeight="1" x14ac:dyDescent="0.25">
      <c r="A1" s="44"/>
      <c r="B1" s="45"/>
      <c r="C1" s="45"/>
      <c r="D1" s="45" t="str">
        <f>Eelarve!B9</f>
        <v>(ühingu nimi)</v>
      </c>
      <c r="E1" s="45"/>
      <c r="F1" s="45"/>
      <c r="G1" s="45"/>
      <c r="H1" s="45"/>
      <c r="I1" s="46"/>
      <c r="J1" s="77"/>
      <c r="K1" s="47"/>
      <c r="L1" s="47"/>
      <c r="M1" s="45"/>
      <c r="N1" s="48"/>
    </row>
    <row r="2" spans="1:14" ht="15.6" x14ac:dyDescent="0.25">
      <c r="A2" s="49" t="s">
        <v>134</v>
      </c>
      <c r="B2" s="45"/>
      <c r="C2" s="45"/>
      <c r="D2" s="45"/>
      <c r="E2" s="45"/>
      <c r="F2" s="45"/>
      <c r="G2" s="45"/>
      <c r="H2" s="45"/>
      <c r="I2" s="46"/>
      <c r="J2" s="318" t="str">
        <f>'1. Tööjõukulud'!J2:J3</f>
        <v>KÜSK projekti tunnus (objekt,kulukoht) toetuse saaja raamatupidamisdokumentidel:</v>
      </c>
      <c r="K2" s="319" t="s">
        <v>79</v>
      </c>
      <c r="L2" s="320"/>
      <c r="M2" s="68">
        <f>'1. Tööjõukulud'!M2</f>
        <v>0</v>
      </c>
      <c r="N2" s="48"/>
    </row>
    <row r="3" spans="1:14" ht="16.5" customHeight="1" x14ac:dyDescent="0.25">
      <c r="A3" s="64" t="s">
        <v>19</v>
      </c>
      <c r="B3" s="166">
        <f>Eelarve!E39</f>
        <v>0</v>
      </c>
      <c r="C3" s="166">
        <f>Eelarve!F39</f>
        <v>0</v>
      </c>
      <c r="D3" s="166">
        <f>Eelarve!G39</f>
        <v>0</v>
      </c>
      <c r="E3" s="166">
        <f>Eelarve!H39</f>
        <v>0</v>
      </c>
      <c r="F3" s="166">
        <f>Eelarve!I39</f>
        <v>0</v>
      </c>
      <c r="G3" s="50"/>
      <c r="H3" s="45"/>
      <c r="I3" s="51"/>
      <c r="J3" s="318"/>
      <c r="K3" s="47"/>
      <c r="L3" s="47"/>
      <c r="M3" s="67" t="s">
        <v>22</v>
      </c>
      <c r="N3" s="48"/>
    </row>
    <row r="4" spans="1:14" s="40" customFormat="1" ht="17.25" customHeight="1" x14ac:dyDescent="0.25">
      <c r="A4" s="52" t="s">
        <v>20</v>
      </c>
      <c r="B4" s="167"/>
      <c r="C4" s="167">
        <f>C11+C24+C37+C50+C63+C76</f>
        <v>0</v>
      </c>
      <c r="D4" s="167">
        <f>D11+D24+D37+D50+D63+D76</f>
        <v>0</v>
      </c>
      <c r="E4" s="167">
        <f>E11+E24+E37+E50+E63+E76</f>
        <v>0</v>
      </c>
      <c r="F4" s="167">
        <f>F11+F24+F37+F50+F63+F76</f>
        <v>0</v>
      </c>
      <c r="G4" s="53"/>
      <c r="H4" s="53"/>
      <c r="I4" s="54"/>
      <c r="J4" s="80">
        <f>'1. Tööjõukulud'!J4</f>
        <v>0</v>
      </c>
      <c r="K4" s="55"/>
      <c r="L4" s="55"/>
      <c r="M4" s="171">
        <f>B3-C4-D4-E4-F4</f>
        <v>0</v>
      </c>
      <c r="N4" s="56"/>
    </row>
    <row r="5" spans="1:14" ht="16.5" customHeight="1" x14ac:dyDescent="0.25">
      <c r="A5" s="57"/>
      <c r="B5" s="65" t="e">
        <f>(C4+D4+E4+F4)/B3</f>
        <v>#DIV/0!</v>
      </c>
      <c r="C5" s="66" t="str">
        <f>IF(C3&gt;0,C4/C3,"")</f>
        <v/>
      </c>
      <c r="D5" s="66" t="str">
        <f>IF(D3&gt;0,D4/D3,"")</f>
        <v/>
      </c>
      <c r="E5" s="66" t="str">
        <f>IF(E3&gt;0,E4/E3,"")</f>
        <v/>
      </c>
      <c r="F5" s="66" t="str">
        <f>IF(F3&gt;0,F4/F3,"")</f>
        <v/>
      </c>
      <c r="G5" s="45"/>
      <c r="H5" s="45"/>
      <c r="I5" s="46"/>
      <c r="J5" s="77"/>
      <c r="K5" s="47"/>
      <c r="L5" s="47"/>
      <c r="M5" s="45"/>
      <c r="N5" s="48"/>
    </row>
    <row r="6" spans="1:14" s="41" customFormat="1" ht="17.25" customHeight="1" x14ac:dyDescent="0.25">
      <c r="A6" s="329" t="s">
        <v>112</v>
      </c>
      <c r="B6" s="337" t="s">
        <v>11</v>
      </c>
      <c r="C6" s="321" t="s">
        <v>12</v>
      </c>
      <c r="D6" s="321"/>
      <c r="E6" s="321"/>
      <c r="F6" s="321"/>
      <c r="G6" s="322"/>
      <c r="H6" s="322"/>
      <c r="I6" s="322"/>
      <c r="J6" s="322"/>
      <c r="K6" s="322"/>
      <c r="L6" s="323"/>
      <c r="M6" s="348" t="s">
        <v>18</v>
      </c>
      <c r="N6" s="58"/>
    </row>
    <row r="7" spans="1:14" s="41" customFormat="1" ht="15.75" customHeight="1" x14ac:dyDescent="0.25">
      <c r="A7" s="330"/>
      <c r="B7" s="338"/>
      <c r="C7" s="340" t="s">
        <v>13</v>
      </c>
      <c r="D7" s="341"/>
      <c r="E7" s="341"/>
      <c r="F7" s="342"/>
      <c r="G7" s="327" t="s">
        <v>21</v>
      </c>
      <c r="H7" s="343" t="s">
        <v>14</v>
      </c>
      <c r="I7" s="327" t="s">
        <v>15</v>
      </c>
      <c r="J7" s="327" t="s">
        <v>110</v>
      </c>
      <c r="K7" s="333" t="str">
        <f>'1. Tööjõukulud'!K7:K8</f>
        <v>Dokumendi reg.number taotleja raamatu-pidamises</v>
      </c>
      <c r="L7" s="335" t="str">
        <f>'1. Tööjõukulud'!L7:L8</f>
        <v>Pangakontolt tasumise kuupäev</v>
      </c>
      <c r="M7" s="349"/>
      <c r="N7" s="58"/>
    </row>
    <row r="8" spans="1:14" ht="52.5" customHeight="1" x14ac:dyDescent="0.25">
      <c r="A8" s="331"/>
      <c r="B8" s="339"/>
      <c r="C8" s="59" t="s">
        <v>4</v>
      </c>
      <c r="D8" s="248" t="s">
        <v>99</v>
      </c>
      <c r="E8" s="192" t="s">
        <v>17</v>
      </c>
      <c r="F8" s="192" t="s">
        <v>106</v>
      </c>
      <c r="G8" s="328"/>
      <c r="H8" s="344"/>
      <c r="I8" s="328"/>
      <c r="J8" s="328"/>
      <c r="K8" s="334"/>
      <c r="L8" s="336"/>
      <c r="M8" s="350"/>
      <c r="N8" s="48"/>
    </row>
    <row r="9" spans="1:14" x14ac:dyDescent="0.25">
      <c r="A9" s="60"/>
      <c r="B9" s="306">
        <f>Eelarve!E40</f>
        <v>0</v>
      </c>
      <c r="C9" s="306">
        <f>Eelarve!F40</f>
        <v>0</v>
      </c>
      <c r="D9" s="306">
        <f>Eelarve!G40</f>
        <v>0</v>
      </c>
      <c r="E9" s="306">
        <f>Eelarve!H40</f>
        <v>0</v>
      </c>
      <c r="F9" s="306">
        <f>Eelarve!I40</f>
        <v>0</v>
      </c>
      <c r="G9" s="308"/>
      <c r="H9" s="309"/>
      <c r="I9" s="309"/>
      <c r="J9" s="309"/>
      <c r="K9" s="309"/>
      <c r="L9" s="310"/>
      <c r="M9" s="293">
        <f>B9-C11-D11-E11-F11</f>
        <v>0</v>
      </c>
      <c r="N9" s="48"/>
    </row>
    <row r="10" spans="1:14" s="42" customFormat="1" ht="5.25" customHeight="1" x14ac:dyDescent="0.25">
      <c r="A10" s="296" t="str">
        <f>Eelarve!A40</f>
        <v>4.1.</v>
      </c>
      <c r="B10" s="307"/>
      <c r="C10" s="307"/>
      <c r="D10" s="307"/>
      <c r="E10" s="307"/>
      <c r="F10" s="307"/>
      <c r="G10" s="311"/>
      <c r="H10" s="312"/>
      <c r="I10" s="312"/>
      <c r="J10" s="312"/>
      <c r="K10" s="312"/>
      <c r="L10" s="313"/>
      <c r="M10" s="294"/>
      <c r="N10" s="61"/>
    </row>
    <row r="11" spans="1:14" s="42" customFormat="1" ht="15" customHeight="1" x14ac:dyDescent="0.25">
      <c r="A11" s="296"/>
      <c r="B11" s="300"/>
      <c r="C11" s="62">
        <f>SUM(C12:C21)</f>
        <v>0</v>
      </c>
      <c r="D11" s="62">
        <f>SUM(D12:D21)</f>
        <v>0</v>
      </c>
      <c r="E11" s="62">
        <f>SUM(E12:E21)</f>
        <v>0</v>
      </c>
      <c r="F11" s="62">
        <f>SUM(F12:F21)</f>
        <v>0</v>
      </c>
      <c r="G11" s="314"/>
      <c r="H11" s="315"/>
      <c r="I11" s="315"/>
      <c r="J11" s="315"/>
      <c r="K11" s="315"/>
      <c r="L11" s="316"/>
      <c r="M11" s="295"/>
      <c r="N11" s="61"/>
    </row>
    <row r="12" spans="1:14" x14ac:dyDescent="0.25">
      <c r="A12" s="297"/>
      <c r="B12" s="301"/>
      <c r="C12" s="86"/>
      <c r="D12" s="86"/>
      <c r="E12" s="86"/>
      <c r="F12" s="86"/>
      <c r="G12" s="88"/>
      <c r="H12" s="110"/>
      <c r="I12" s="111"/>
      <c r="J12" s="112"/>
      <c r="K12" s="88"/>
      <c r="L12" s="89"/>
      <c r="M12" s="345"/>
      <c r="N12" s="48"/>
    </row>
    <row r="13" spans="1:14" x14ac:dyDescent="0.25">
      <c r="A13" s="297"/>
      <c r="B13" s="301"/>
      <c r="C13" s="86"/>
      <c r="D13" s="86"/>
      <c r="E13" s="86"/>
      <c r="F13" s="86"/>
      <c r="G13" s="88"/>
      <c r="H13" s="110"/>
      <c r="I13" s="111"/>
      <c r="J13" s="112"/>
      <c r="K13" s="88"/>
      <c r="L13" s="89"/>
      <c r="M13" s="346"/>
      <c r="N13" s="48"/>
    </row>
    <row r="14" spans="1:14" x14ac:dyDescent="0.25">
      <c r="A14" s="297"/>
      <c r="B14" s="301"/>
      <c r="C14" s="86"/>
      <c r="D14" s="86"/>
      <c r="E14" s="86"/>
      <c r="F14" s="86"/>
      <c r="G14" s="91"/>
      <c r="H14" s="91"/>
      <c r="I14" s="113"/>
      <c r="J14" s="114"/>
      <c r="K14" s="91"/>
      <c r="L14" s="89"/>
      <c r="M14" s="346"/>
      <c r="N14" s="48"/>
    </row>
    <row r="15" spans="1:14" x14ac:dyDescent="0.25">
      <c r="A15" s="297"/>
      <c r="B15" s="301"/>
      <c r="C15" s="86"/>
      <c r="D15" s="86"/>
      <c r="E15" s="86"/>
      <c r="F15" s="86"/>
      <c r="G15" s="91"/>
      <c r="H15" s="91"/>
      <c r="I15" s="113"/>
      <c r="J15" s="114"/>
      <c r="K15" s="91"/>
      <c r="L15" s="89"/>
      <c r="M15" s="346"/>
      <c r="N15" s="48"/>
    </row>
    <row r="16" spans="1:14" x14ac:dyDescent="0.25">
      <c r="A16" s="298"/>
      <c r="B16" s="301"/>
      <c r="C16" s="86"/>
      <c r="D16" s="86"/>
      <c r="E16" s="86"/>
      <c r="F16" s="86"/>
      <c r="G16" s="91"/>
      <c r="H16" s="91"/>
      <c r="I16" s="113"/>
      <c r="J16" s="114"/>
      <c r="K16" s="91"/>
      <c r="L16" s="89"/>
      <c r="M16" s="346"/>
      <c r="N16" s="48"/>
    </row>
    <row r="17" spans="1:14" x14ac:dyDescent="0.25">
      <c r="A17" s="298"/>
      <c r="B17" s="301"/>
      <c r="C17" s="86"/>
      <c r="D17" s="86"/>
      <c r="E17" s="86"/>
      <c r="F17" s="86"/>
      <c r="G17" s="91"/>
      <c r="H17" s="110"/>
      <c r="I17" s="113"/>
      <c r="J17" s="114"/>
      <c r="K17" s="91"/>
      <c r="L17" s="89"/>
      <c r="M17" s="346"/>
      <c r="N17" s="48"/>
    </row>
    <row r="18" spans="1:14" x14ac:dyDescent="0.25">
      <c r="A18" s="298"/>
      <c r="B18" s="301"/>
      <c r="C18" s="86"/>
      <c r="D18" s="86"/>
      <c r="E18" s="86"/>
      <c r="F18" s="86"/>
      <c r="G18" s="91"/>
      <c r="H18" s="91"/>
      <c r="I18" s="113"/>
      <c r="J18" s="114"/>
      <c r="K18" s="91"/>
      <c r="L18" s="89"/>
      <c r="M18" s="346"/>
      <c r="N18" s="48"/>
    </row>
    <row r="19" spans="1:14" x14ac:dyDescent="0.25">
      <c r="A19" s="298"/>
      <c r="B19" s="301"/>
      <c r="C19" s="86"/>
      <c r="D19" s="86"/>
      <c r="E19" s="86"/>
      <c r="F19" s="86"/>
      <c r="G19" s="91"/>
      <c r="H19" s="91"/>
      <c r="I19" s="113"/>
      <c r="J19" s="114"/>
      <c r="K19" s="91"/>
      <c r="L19" s="89"/>
      <c r="M19" s="346"/>
      <c r="N19" s="48"/>
    </row>
    <row r="20" spans="1:14" x14ac:dyDescent="0.25">
      <c r="A20" s="298"/>
      <c r="B20" s="301"/>
      <c r="C20" s="86"/>
      <c r="D20" s="86"/>
      <c r="E20" s="86"/>
      <c r="F20" s="86"/>
      <c r="G20" s="91"/>
      <c r="H20" s="91"/>
      <c r="I20" s="113"/>
      <c r="J20" s="114"/>
      <c r="K20" s="91"/>
      <c r="L20" s="89"/>
      <c r="M20" s="346"/>
      <c r="N20" s="48"/>
    </row>
    <row r="21" spans="1:14" x14ac:dyDescent="0.25">
      <c r="A21" s="299"/>
      <c r="B21" s="302"/>
      <c r="C21" s="168"/>
      <c r="D21" s="168"/>
      <c r="E21" s="168"/>
      <c r="F21" s="168"/>
      <c r="G21" s="92"/>
      <c r="H21" s="92"/>
      <c r="I21" s="115"/>
      <c r="J21" s="116"/>
      <c r="K21" s="92"/>
      <c r="L21" s="117"/>
      <c r="M21" s="347"/>
      <c r="N21" s="48"/>
    </row>
    <row r="22" spans="1:14" x14ac:dyDescent="0.25">
      <c r="A22" s="60"/>
      <c r="B22" s="306">
        <f>Eelarve!E41</f>
        <v>0</v>
      </c>
      <c r="C22" s="306">
        <f>Eelarve!F41</f>
        <v>0</v>
      </c>
      <c r="D22" s="306">
        <f>Eelarve!G41</f>
        <v>0</v>
      </c>
      <c r="E22" s="306">
        <f>Eelarve!H41</f>
        <v>0</v>
      </c>
      <c r="F22" s="306">
        <f>Eelarve!I41</f>
        <v>0</v>
      </c>
      <c r="G22" s="308"/>
      <c r="H22" s="309"/>
      <c r="I22" s="309"/>
      <c r="J22" s="309"/>
      <c r="K22" s="309"/>
      <c r="L22" s="310"/>
      <c r="M22" s="293">
        <f>B22-C24-D24-E24-F24</f>
        <v>0</v>
      </c>
      <c r="N22" s="48"/>
    </row>
    <row r="23" spans="1:14" ht="5.25" customHeight="1" x14ac:dyDescent="0.25">
      <c r="A23" s="296" t="str">
        <f>Eelarve!A41</f>
        <v>4.2.</v>
      </c>
      <c r="B23" s="307"/>
      <c r="C23" s="307"/>
      <c r="D23" s="307"/>
      <c r="E23" s="307"/>
      <c r="F23" s="307"/>
      <c r="G23" s="311"/>
      <c r="H23" s="312"/>
      <c r="I23" s="312"/>
      <c r="J23" s="312"/>
      <c r="K23" s="312"/>
      <c r="L23" s="313"/>
      <c r="M23" s="294"/>
      <c r="N23" s="48"/>
    </row>
    <row r="24" spans="1:14" ht="17.25" customHeight="1" x14ac:dyDescent="0.25">
      <c r="A24" s="296"/>
      <c r="B24" s="300"/>
      <c r="C24" s="62">
        <f>SUM(C25:C34)</f>
        <v>0</v>
      </c>
      <c r="D24" s="62">
        <f>SUM(D25:D34)</f>
        <v>0</v>
      </c>
      <c r="E24" s="62">
        <f>SUM(E25:E34)</f>
        <v>0</v>
      </c>
      <c r="F24" s="62">
        <f>SUM(F25:F34)</f>
        <v>0</v>
      </c>
      <c r="G24" s="314"/>
      <c r="H24" s="315"/>
      <c r="I24" s="315"/>
      <c r="J24" s="315"/>
      <c r="K24" s="315"/>
      <c r="L24" s="316"/>
      <c r="M24" s="295"/>
      <c r="N24" s="48"/>
    </row>
    <row r="25" spans="1:14" x14ac:dyDescent="0.25">
      <c r="A25" s="297"/>
      <c r="B25" s="301"/>
      <c r="C25" s="86"/>
      <c r="D25" s="86"/>
      <c r="E25" s="86"/>
      <c r="F25" s="86"/>
      <c r="G25" s="88"/>
      <c r="H25" s="110"/>
      <c r="I25" s="111"/>
      <c r="J25" s="112"/>
      <c r="K25" s="88"/>
      <c r="L25" s="89"/>
      <c r="M25" s="345"/>
      <c r="N25" s="48"/>
    </row>
    <row r="26" spans="1:14" x14ac:dyDescent="0.25">
      <c r="A26" s="297"/>
      <c r="B26" s="301"/>
      <c r="C26" s="86"/>
      <c r="D26" s="86"/>
      <c r="E26" s="86"/>
      <c r="F26" s="86"/>
      <c r="G26" s="88"/>
      <c r="H26" s="110"/>
      <c r="I26" s="111"/>
      <c r="J26" s="112"/>
      <c r="K26" s="88"/>
      <c r="L26" s="89"/>
      <c r="M26" s="346"/>
      <c r="N26" s="48"/>
    </row>
    <row r="27" spans="1:14" x14ac:dyDescent="0.25">
      <c r="A27" s="297"/>
      <c r="B27" s="301"/>
      <c r="C27" s="86"/>
      <c r="D27" s="86"/>
      <c r="E27" s="86"/>
      <c r="F27" s="86"/>
      <c r="G27" s="91"/>
      <c r="H27" s="91"/>
      <c r="I27" s="113"/>
      <c r="J27" s="114"/>
      <c r="K27" s="91"/>
      <c r="L27" s="89"/>
      <c r="M27" s="346"/>
      <c r="N27" s="48"/>
    </row>
    <row r="28" spans="1:14" x14ac:dyDescent="0.25">
      <c r="A28" s="298"/>
      <c r="B28" s="301"/>
      <c r="C28" s="86"/>
      <c r="D28" s="86"/>
      <c r="E28" s="86"/>
      <c r="F28" s="86"/>
      <c r="G28" s="91"/>
      <c r="H28" s="91"/>
      <c r="I28" s="113"/>
      <c r="J28" s="114"/>
      <c r="K28" s="91"/>
      <c r="L28" s="89"/>
      <c r="M28" s="346"/>
      <c r="N28" s="48"/>
    </row>
    <row r="29" spans="1:14" x14ac:dyDescent="0.25">
      <c r="A29" s="298"/>
      <c r="B29" s="301"/>
      <c r="C29" s="86"/>
      <c r="D29" s="86"/>
      <c r="E29" s="86"/>
      <c r="F29" s="86"/>
      <c r="G29" s="91"/>
      <c r="H29" s="91"/>
      <c r="I29" s="113"/>
      <c r="J29" s="114"/>
      <c r="K29" s="91"/>
      <c r="L29" s="89"/>
      <c r="M29" s="346"/>
      <c r="N29" s="48"/>
    </row>
    <row r="30" spans="1:14" x14ac:dyDescent="0.25">
      <c r="A30" s="298"/>
      <c r="B30" s="301"/>
      <c r="C30" s="86"/>
      <c r="D30" s="86"/>
      <c r="E30" s="86"/>
      <c r="F30" s="86"/>
      <c r="G30" s="91"/>
      <c r="H30" s="91"/>
      <c r="I30" s="113"/>
      <c r="J30" s="114"/>
      <c r="K30" s="91"/>
      <c r="L30" s="89"/>
      <c r="M30" s="346"/>
      <c r="N30" s="48"/>
    </row>
    <row r="31" spans="1:14" x14ac:dyDescent="0.25">
      <c r="A31" s="298"/>
      <c r="B31" s="301"/>
      <c r="C31" s="86"/>
      <c r="D31" s="86"/>
      <c r="E31" s="86"/>
      <c r="F31" s="86"/>
      <c r="G31" s="91"/>
      <c r="H31" s="91"/>
      <c r="I31" s="113"/>
      <c r="J31" s="114"/>
      <c r="K31" s="91"/>
      <c r="L31" s="89"/>
      <c r="M31" s="346"/>
      <c r="N31" s="48"/>
    </row>
    <row r="32" spans="1:14" x14ac:dyDescent="0.25">
      <c r="A32" s="298"/>
      <c r="B32" s="301"/>
      <c r="C32" s="86"/>
      <c r="D32" s="86"/>
      <c r="E32" s="86"/>
      <c r="F32" s="86"/>
      <c r="G32" s="91"/>
      <c r="H32" s="91"/>
      <c r="I32" s="113"/>
      <c r="J32" s="114"/>
      <c r="K32" s="91"/>
      <c r="L32" s="89"/>
      <c r="M32" s="346"/>
      <c r="N32" s="48"/>
    </row>
    <row r="33" spans="1:14" x14ac:dyDescent="0.25">
      <c r="A33" s="298"/>
      <c r="B33" s="301"/>
      <c r="C33" s="86"/>
      <c r="D33" s="86"/>
      <c r="E33" s="86"/>
      <c r="F33" s="86"/>
      <c r="G33" s="91"/>
      <c r="H33" s="91"/>
      <c r="I33" s="113"/>
      <c r="J33" s="114"/>
      <c r="K33" s="91"/>
      <c r="L33" s="89"/>
      <c r="M33" s="346"/>
      <c r="N33" s="48"/>
    </row>
    <row r="34" spans="1:14" x14ac:dyDescent="0.25">
      <c r="A34" s="299"/>
      <c r="B34" s="302"/>
      <c r="C34" s="168"/>
      <c r="D34" s="168"/>
      <c r="E34" s="168"/>
      <c r="F34" s="168"/>
      <c r="G34" s="92"/>
      <c r="H34" s="92"/>
      <c r="I34" s="115"/>
      <c r="J34" s="116"/>
      <c r="K34" s="92"/>
      <c r="L34" s="117"/>
      <c r="M34" s="347"/>
      <c r="N34" s="48"/>
    </row>
    <row r="35" spans="1:14" x14ac:dyDescent="0.25">
      <c r="A35" s="60"/>
      <c r="B35" s="306">
        <f>Eelarve!E42</f>
        <v>0</v>
      </c>
      <c r="C35" s="306">
        <f>Eelarve!F42</f>
        <v>0</v>
      </c>
      <c r="D35" s="306">
        <f>Eelarve!G42</f>
        <v>0</v>
      </c>
      <c r="E35" s="306">
        <f>Eelarve!H42</f>
        <v>0</v>
      </c>
      <c r="F35" s="306">
        <f>Eelarve!I42</f>
        <v>0</v>
      </c>
      <c r="G35" s="308"/>
      <c r="H35" s="309"/>
      <c r="I35" s="309"/>
      <c r="J35" s="309"/>
      <c r="K35" s="309"/>
      <c r="L35" s="310"/>
      <c r="M35" s="293">
        <f>B35-C37-D37-E37-F37</f>
        <v>0</v>
      </c>
      <c r="N35" s="48"/>
    </row>
    <row r="36" spans="1:14" ht="6" customHeight="1" x14ac:dyDescent="0.25">
      <c r="A36" s="296">
        <f>Eelarve!A42</f>
        <v>0</v>
      </c>
      <c r="B36" s="307"/>
      <c r="C36" s="307"/>
      <c r="D36" s="307"/>
      <c r="E36" s="307"/>
      <c r="F36" s="307"/>
      <c r="G36" s="311"/>
      <c r="H36" s="312"/>
      <c r="I36" s="312"/>
      <c r="J36" s="312"/>
      <c r="K36" s="312"/>
      <c r="L36" s="313"/>
      <c r="M36" s="294"/>
      <c r="N36" s="48"/>
    </row>
    <row r="37" spans="1:14" ht="18" customHeight="1" x14ac:dyDescent="0.25">
      <c r="A37" s="296"/>
      <c r="B37" s="300"/>
      <c r="C37" s="62">
        <f>SUM(C38:C47)</f>
        <v>0</v>
      </c>
      <c r="D37" s="62">
        <f>SUM(D38:D47)</f>
        <v>0</v>
      </c>
      <c r="E37" s="62">
        <f>SUM(E38:E47)</f>
        <v>0</v>
      </c>
      <c r="F37" s="62">
        <f>SUM(F38:F47)</f>
        <v>0</v>
      </c>
      <c r="G37" s="314"/>
      <c r="H37" s="315"/>
      <c r="I37" s="315"/>
      <c r="J37" s="315"/>
      <c r="K37" s="315"/>
      <c r="L37" s="316"/>
      <c r="M37" s="295"/>
      <c r="N37" s="48"/>
    </row>
    <row r="38" spans="1:14" x14ac:dyDescent="0.25">
      <c r="A38" s="297"/>
      <c r="B38" s="301"/>
      <c r="C38" s="86"/>
      <c r="D38" s="86"/>
      <c r="E38" s="86"/>
      <c r="F38" s="86"/>
      <c r="G38" s="88"/>
      <c r="H38" s="110"/>
      <c r="I38" s="111"/>
      <c r="J38" s="112"/>
      <c r="K38" s="88"/>
      <c r="L38" s="89"/>
      <c r="M38" s="345"/>
      <c r="N38" s="48"/>
    </row>
    <row r="39" spans="1:14" x14ac:dyDescent="0.25">
      <c r="A39" s="297"/>
      <c r="B39" s="301"/>
      <c r="C39" s="86"/>
      <c r="D39" s="86"/>
      <c r="E39" s="86"/>
      <c r="F39" s="86"/>
      <c r="G39" s="88"/>
      <c r="H39" s="110"/>
      <c r="I39" s="111"/>
      <c r="J39" s="112"/>
      <c r="K39" s="88"/>
      <c r="L39" s="89"/>
      <c r="M39" s="346"/>
      <c r="N39" s="48"/>
    </row>
    <row r="40" spans="1:14" x14ac:dyDescent="0.25">
      <c r="A40" s="298"/>
      <c r="B40" s="301"/>
      <c r="C40" s="86"/>
      <c r="D40" s="86"/>
      <c r="E40" s="86"/>
      <c r="F40" s="86"/>
      <c r="G40" s="91"/>
      <c r="H40" s="91"/>
      <c r="I40" s="113"/>
      <c r="J40" s="114"/>
      <c r="K40" s="91"/>
      <c r="L40" s="89"/>
      <c r="M40" s="346"/>
      <c r="N40" s="48"/>
    </row>
    <row r="41" spans="1:14" x14ac:dyDescent="0.25">
      <c r="A41" s="298"/>
      <c r="B41" s="301"/>
      <c r="C41" s="86"/>
      <c r="D41" s="86"/>
      <c r="E41" s="86"/>
      <c r="F41" s="86"/>
      <c r="G41" s="91"/>
      <c r="H41" s="91"/>
      <c r="I41" s="113"/>
      <c r="J41" s="114"/>
      <c r="K41" s="91"/>
      <c r="L41" s="89"/>
      <c r="M41" s="346"/>
      <c r="N41" s="48"/>
    </row>
    <row r="42" spans="1:14" x14ac:dyDescent="0.25">
      <c r="A42" s="298"/>
      <c r="B42" s="301"/>
      <c r="C42" s="86"/>
      <c r="D42" s="86"/>
      <c r="E42" s="86"/>
      <c r="F42" s="86"/>
      <c r="G42" s="91"/>
      <c r="H42" s="91"/>
      <c r="I42" s="113"/>
      <c r="J42" s="114"/>
      <c r="K42" s="91"/>
      <c r="L42" s="89"/>
      <c r="M42" s="346"/>
      <c r="N42" s="48"/>
    </row>
    <row r="43" spans="1:14" x14ac:dyDescent="0.25">
      <c r="A43" s="298"/>
      <c r="B43" s="301"/>
      <c r="C43" s="86"/>
      <c r="D43" s="86"/>
      <c r="E43" s="86"/>
      <c r="F43" s="86"/>
      <c r="G43" s="91"/>
      <c r="H43" s="91"/>
      <c r="I43" s="113"/>
      <c r="J43" s="114"/>
      <c r="K43" s="91"/>
      <c r="L43" s="89"/>
      <c r="M43" s="346"/>
      <c r="N43" s="48"/>
    </row>
    <row r="44" spans="1:14" x14ac:dyDescent="0.25">
      <c r="A44" s="298"/>
      <c r="B44" s="301"/>
      <c r="C44" s="86"/>
      <c r="D44" s="86"/>
      <c r="E44" s="86"/>
      <c r="F44" s="86"/>
      <c r="G44" s="91"/>
      <c r="H44" s="91"/>
      <c r="I44" s="113"/>
      <c r="J44" s="114"/>
      <c r="K44" s="91"/>
      <c r="L44" s="89"/>
      <c r="M44" s="346"/>
      <c r="N44" s="48"/>
    </row>
    <row r="45" spans="1:14" x14ac:dyDescent="0.25">
      <c r="A45" s="298"/>
      <c r="B45" s="301"/>
      <c r="C45" s="86"/>
      <c r="D45" s="86"/>
      <c r="E45" s="86"/>
      <c r="F45" s="86"/>
      <c r="G45" s="91"/>
      <c r="H45" s="91"/>
      <c r="I45" s="113"/>
      <c r="J45" s="114"/>
      <c r="K45" s="91"/>
      <c r="L45" s="89"/>
      <c r="M45" s="346"/>
      <c r="N45" s="48"/>
    </row>
    <row r="46" spans="1:14" x14ac:dyDescent="0.25">
      <c r="A46" s="298"/>
      <c r="B46" s="301"/>
      <c r="C46" s="86"/>
      <c r="D46" s="86"/>
      <c r="E46" s="86"/>
      <c r="F46" s="86"/>
      <c r="G46" s="91"/>
      <c r="H46" s="91"/>
      <c r="I46" s="113"/>
      <c r="J46" s="114"/>
      <c r="K46" s="91"/>
      <c r="L46" s="89"/>
      <c r="M46" s="346"/>
      <c r="N46" s="48"/>
    </row>
    <row r="47" spans="1:14" x14ac:dyDescent="0.25">
      <c r="A47" s="299"/>
      <c r="B47" s="302"/>
      <c r="C47" s="168"/>
      <c r="D47" s="168"/>
      <c r="E47" s="168"/>
      <c r="F47" s="168"/>
      <c r="G47" s="92"/>
      <c r="H47" s="92"/>
      <c r="I47" s="115"/>
      <c r="J47" s="116"/>
      <c r="K47" s="92"/>
      <c r="L47" s="117"/>
      <c r="M47" s="347"/>
      <c r="N47" s="48"/>
    </row>
    <row r="48" spans="1:14" x14ac:dyDescent="0.25">
      <c r="A48" s="60"/>
      <c r="B48" s="306">
        <f>Eelarve!E43</f>
        <v>0</v>
      </c>
      <c r="C48" s="306">
        <f>Eelarve!F43</f>
        <v>0</v>
      </c>
      <c r="D48" s="306">
        <f>Eelarve!G43</f>
        <v>0</v>
      </c>
      <c r="E48" s="306">
        <f>Eelarve!H43</f>
        <v>0</v>
      </c>
      <c r="F48" s="306">
        <f>Eelarve!I43</f>
        <v>0</v>
      </c>
      <c r="G48" s="308"/>
      <c r="H48" s="309"/>
      <c r="I48" s="309"/>
      <c r="J48" s="309"/>
      <c r="K48" s="309"/>
      <c r="L48" s="310"/>
      <c r="M48" s="293">
        <f>B48-C50-D50-E50-F50</f>
        <v>0</v>
      </c>
      <c r="N48" s="48"/>
    </row>
    <row r="49" spans="1:14" ht="4.5" customHeight="1" x14ac:dyDescent="0.25">
      <c r="A49" s="353">
        <f>Eelarve!A43</f>
        <v>0</v>
      </c>
      <c r="B49" s="307"/>
      <c r="C49" s="307"/>
      <c r="D49" s="307"/>
      <c r="E49" s="307"/>
      <c r="F49" s="307"/>
      <c r="G49" s="311"/>
      <c r="H49" s="312"/>
      <c r="I49" s="312"/>
      <c r="J49" s="312"/>
      <c r="K49" s="312"/>
      <c r="L49" s="313"/>
      <c r="M49" s="294"/>
      <c r="N49" s="48"/>
    </row>
    <row r="50" spans="1:14" ht="17.25" customHeight="1" x14ac:dyDescent="0.25">
      <c r="A50" s="353"/>
      <c r="B50" s="300"/>
      <c r="C50" s="62">
        <f>SUM(C51:C60)</f>
        <v>0</v>
      </c>
      <c r="D50" s="62">
        <f>SUM(D51:D60)</f>
        <v>0</v>
      </c>
      <c r="E50" s="62">
        <f>SUM(E51:E60)</f>
        <v>0</v>
      </c>
      <c r="F50" s="62">
        <f>SUM(F51:F60)</f>
        <v>0</v>
      </c>
      <c r="G50" s="314"/>
      <c r="H50" s="315"/>
      <c r="I50" s="315"/>
      <c r="J50" s="315"/>
      <c r="K50" s="315"/>
      <c r="L50" s="316"/>
      <c r="M50" s="295"/>
      <c r="N50" s="48"/>
    </row>
    <row r="51" spans="1:14" x14ac:dyDescent="0.25">
      <c r="A51" s="354"/>
      <c r="B51" s="301"/>
      <c r="C51" s="86"/>
      <c r="D51" s="86"/>
      <c r="E51" s="86"/>
      <c r="F51" s="86"/>
      <c r="G51" s="88"/>
      <c r="H51" s="110"/>
      <c r="I51" s="111"/>
      <c r="J51" s="112"/>
      <c r="K51" s="88"/>
      <c r="L51" s="89"/>
      <c r="M51" s="345"/>
      <c r="N51" s="48"/>
    </row>
    <row r="52" spans="1:14" x14ac:dyDescent="0.25">
      <c r="A52" s="354"/>
      <c r="B52" s="301"/>
      <c r="C52" s="86"/>
      <c r="D52" s="86"/>
      <c r="E52" s="86"/>
      <c r="F52" s="86"/>
      <c r="G52" s="88"/>
      <c r="H52" s="110"/>
      <c r="I52" s="111"/>
      <c r="J52" s="112"/>
      <c r="K52" s="88"/>
      <c r="L52" s="89"/>
      <c r="M52" s="346"/>
      <c r="N52" s="48"/>
    </row>
    <row r="53" spans="1:14" x14ac:dyDescent="0.25">
      <c r="A53" s="355"/>
      <c r="B53" s="301"/>
      <c r="C53" s="86"/>
      <c r="D53" s="86"/>
      <c r="E53" s="86"/>
      <c r="F53" s="86"/>
      <c r="G53" s="91"/>
      <c r="H53" s="91"/>
      <c r="I53" s="113"/>
      <c r="J53" s="114"/>
      <c r="K53" s="91"/>
      <c r="L53" s="89"/>
      <c r="M53" s="346"/>
      <c r="N53" s="48"/>
    </row>
    <row r="54" spans="1:14" x14ac:dyDescent="0.25">
      <c r="A54" s="355"/>
      <c r="B54" s="301"/>
      <c r="C54" s="86"/>
      <c r="D54" s="86"/>
      <c r="E54" s="86"/>
      <c r="F54" s="86"/>
      <c r="G54" s="91"/>
      <c r="H54" s="91"/>
      <c r="I54" s="113"/>
      <c r="J54" s="114"/>
      <c r="K54" s="91"/>
      <c r="L54" s="89"/>
      <c r="M54" s="346"/>
      <c r="N54" s="48"/>
    </row>
    <row r="55" spans="1:14" x14ac:dyDescent="0.25">
      <c r="A55" s="355"/>
      <c r="B55" s="301"/>
      <c r="C55" s="86"/>
      <c r="D55" s="86"/>
      <c r="E55" s="86"/>
      <c r="F55" s="86"/>
      <c r="G55" s="91"/>
      <c r="H55" s="91"/>
      <c r="I55" s="113"/>
      <c r="J55" s="114"/>
      <c r="K55" s="91"/>
      <c r="L55" s="89"/>
      <c r="M55" s="346"/>
      <c r="N55" s="48"/>
    </row>
    <row r="56" spans="1:14" x14ac:dyDescent="0.25">
      <c r="A56" s="355"/>
      <c r="B56" s="301"/>
      <c r="C56" s="86"/>
      <c r="D56" s="86"/>
      <c r="E56" s="86"/>
      <c r="F56" s="86"/>
      <c r="G56" s="91"/>
      <c r="H56" s="91"/>
      <c r="I56" s="113"/>
      <c r="J56" s="114"/>
      <c r="K56" s="91"/>
      <c r="L56" s="89"/>
      <c r="M56" s="346"/>
      <c r="N56" s="48"/>
    </row>
    <row r="57" spans="1:14" x14ac:dyDescent="0.25">
      <c r="A57" s="355"/>
      <c r="B57" s="301"/>
      <c r="C57" s="86"/>
      <c r="D57" s="86"/>
      <c r="E57" s="86"/>
      <c r="F57" s="86"/>
      <c r="G57" s="91"/>
      <c r="H57" s="91"/>
      <c r="I57" s="113"/>
      <c r="J57" s="114"/>
      <c r="K57" s="91"/>
      <c r="L57" s="89"/>
      <c r="M57" s="346"/>
      <c r="N57" s="48"/>
    </row>
    <row r="58" spans="1:14" x14ac:dyDescent="0.25">
      <c r="A58" s="355"/>
      <c r="B58" s="301"/>
      <c r="C58" s="86"/>
      <c r="D58" s="86"/>
      <c r="E58" s="86"/>
      <c r="F58" s="86"/>
      <c r="G58" s="91"/>
      <c r="H58" s="91"/>
      <c r="I58" s="113"/>
      <c r="J58" s="114"/>
      <c r="K58" s="91"/>
      <c r="L58" s="89"/>
      <c r="M58" s="346"/>
      <c r="N58" s="48"/>
    </row>
    <row r="59" spans="1:14" x14ac:dyDescent="0.25">
      <c r="A59" s="355"/>
      <c r="B59" s="301"/>
      <c r="C59" s="86"/>
      <c r="D59" s="86"/>
      <c r="E59" s="86"/>
      <c r="F59" s="86"/>
      <c r="G59" s="91"/>
      <c r="H59" s="91"/>
      <c r="I59" s="113"/>
      <c r="J59" s="114"/>
      <c r="K59" s="91"/>
      <c r="L59" s="89"/>
      <c r="M59" s="346"/>
      <c r="N59" s="48"/>
    </row>
    <row r="60" spans="1:14" x14ac:dyDescent="0.25">
      <c r="A60" s="356"/>
      <c r="B60" s="302"/>
      <c r="C60" s="168"/>
      <c r="D60" s="168"/>
      <c r="E60" s="168"/>
      <c r="F60" s="168"/>
      <c r="G60" s="92"/>
      <c r="H60" s="92"/>
      <c r="I60" s="115"/>
      <c r="J60" s="116"/>
      <c r="K60" s="92"/>
      <c r="L60" s="117"/>
      <c r="M60" s="347"/>
      <c r="N60" s="48"/>
    </row>
    <row r="61" spans="1:14" x14ac:dyDescent="0.25">
      <c r="A61" s="60"/>
      <c r="B61" s="306">
        <f>Eelarve!E44</f>
        <v>0</v>
      </c>
      <c r="C61" s="306">
        <f>Eelarve!F44</f>
        <v>0</v>
      </c>
      <c r="D61" s="306">
        <f>Eelarve!G44</f>
        <v>0</v>
      </c>
      <c r="E61" s="306">
        <f>Eelarve!H44</f>
        <v>0</v>
      </c>
      <c r="F61" s="306">
        <f>Eelarve!I44</f>
        <v>0</v>
      </c>
      <c r="G61" s="308"/>
      <c r="H61" s="309"/>
      <c r="I61" s="309"/>
      <c r="J61" s="309"/>
      <c r="K61" s="309"/>
      <c r="L61" s="310"/>
      <c r="M61" s="293">
        <f>B61-C63-D63-E63-F63</f>
        <v>0</v>
      </c>
      <c r="N61" s="48"/>
    </row>
    <row r="62" spans="1:14" ht="4.5" customHeight="1" x14ac:dyDescent="0.25">
      <c r="A62" s="296">
        <f>Eelarve!A44</f>
        <v>0</v>
      </c>
      <c r="B62" s="307"/>
      <c r="C62" s="307"/>
      <c r="D62" s="307"/>
      <c r="E62" s="307"/>
      <c r="F62" s="307"/>
      <c r="G62" s="311"/>
      <c r="H62" s="312"/>
      <c r="I62" s="312"/>
      <c r="J62" s="312"/>
      <c r="K62" s="312"/>
      <c r="L62" s="313"/>
      <c r="M62" s="294"/>
      <c r="N62" s="48"/>
    </row>
    <row r="63" spans="1:14" ht="18.75" customHeight="1" x14ac:dyDescent="0.25">
      <c r="A63" s="296"/>
      <c r="B63" s="300"/>
      <c r="C63" s="62">
        <f>SUM(C64:C73)</f>
        <v>0</v>
      </c>
      <c r="D63" s="62">
        <f>SUM(D64:D73)</f>
        <v>0</v>
      </c>
      <c r="E63" s="62">
        <f>SUM(E64:E73)</f>
        <v>0</v>
      </c>
      <c r="F63" s="62">
        <f>SUM(F64:F73)</f>
        <v>0</v>
      </c>
      <c r="G63" s="314"/>
      <c r="H63" s="315"/>
      <c r="I63" s="315"/>
      <c r="J63" s="315"/>
      <c r="K63" s="315"/>
      <c r="L63" s="316"/>
      <c r="M63" s="295"/>
      <c r="N63" s="48"/>
    </row>
    <row r="64" spans="1:14" x14ac:dyDescent="0.25">
      <c r="A64" s="297"/>
      <c r="B64" s="301"/>
      <c r="C64" s="86"/>
      <c r="D64" s="86"/>
      <c r="E64" s="86"/>
      <c r="F64" s="86"/>
      <c r="G64" s="88"/>
      <c r="H64" s="110"/>
      <c r="I64" s="111"/>
      <c r="J64" s="112"/>
      <c r="K64" s="88"/>
      <c r="L64" s="89"/>
      <c r="M64" s="345"/>
      <c r="N64" s="48"/>
    </row>
    <row r="65" spans="1:14" x14ac:dyDescent="0.25">
      <c r="A65" s="297"/>
      <c r="B65" s="301"/>
      <c r="C65" s="86"/>
      <c r="D65" s="86"/>
      <c r="E65" s="86"/>
      <c r="F65" s="86"/>
      <c r="G65" s="88"/>
      <c r="H65" s="110"/>
      <c r="I65" s="111"/>
      <c r="J65" s="112"/>
      <c r="K65" s="88"/>
      <c r="L65" s="89"/>
      <c r="M65" s="346"/>
      <c r="N65" s="48"/>
    </row>
    <row r="66" spans="1:14" x14ac:dyDescent="0.25">
      <c r="A66" s="297"/>
      <c r="B66" s="301"/>
      <c r="C66" s="86"/>
      <c r="D66" s="86"/>
      <c r="E66" s="86"/>
      <c r="F66" s="86"/>
      <c r="G66" s="91"/>
      <c r="H66" s="91"/>
      <c r="I66" s="113"/>
      <c r="J66" s="114"/>
      <c r="K66" s="91"/>
      <c r="L66" s="89"/>
      <c r="M66" s="346"/>
      <c r="N66" s="48"/>
    </row>
    <row r="67" spans="1:14" x14ac:dyDescent="0.25">
      <c r="A67" s="297"/>
      <c r="B67" s="301"/>
      <c r="C67" s="86"/>
      <c r="D67" s="86"/>
      <c r="E67" s="86"/>
      <c r="F67" s="86"/>
      <c r="G67" s="91"/>
      <c r="H67" s="91"/>
      <c r="I67" s="113"/>
      <c r="J67" s="114"/>
      <c r="K67" s="91"/>
      <c r="L67" s="89"/>
      <c r="M67" s="346"/>
      <c r="N67" s="48"/>
    </row>
    <row r="68" spans="1:14" x14ac:dyDescent="0.25">
      <c r="A68" s="298"/>
      <c r="B68" s="301"/>
      <c r="C68" s="86"/>
      <c r="D68" s="86"/>
      <c r="E68" s="86"/>
      <c r="F68" s="86"/>
      <c r="G68" s="91"/>
      <c r="H68" s="91"/>
      <c r="I68" s="113"/>
      <c r="J68" s="114"/>
      <c r="K68" s="91"/>
      <c r="L68" s="89"/>
      <c r="M68" s="346"/>
      <c r="N68" s="48"/>
    </row>
    <row r="69" spans="1:14" x14ac:dyDescent="0.25">
      <c r="A69" s="298"/>
      <c r="B69" s="301"/>
      <c r="C69" s="86"/>
      <c r="D69" s="86"/>
      <c r="E69" s="86"/>
      <c r="F69" s="86"/>
      <c r="G69" s="91"/>
      <c r="H69" s="91"/>
      <c r="I69" s="113"/>
      <c r="J69" s="114"/>
      <c r="K69" s="91"/>
      <c r="L69" s="89"/>
      <c r="M69" s="346"/>
      <c r="N69" s="48"/>
    </row>
    <row r="70" spans="1:14" x14ac:dyDescent="0.25">
      <c r="A70" s="298"/>
      <c r="B70" s="301"/>
      <c r="C70" s="86"/>
      <c r="D70" s="86"/>
      <c r="E70" s="86"/>
      <c r="F70" s="86"/>
      <c r="G70" s="91"/>
      <c r="H70" s="91"/>
      <c r="I70" s="113"/>
      <c r="J70" s="114"/>
      <c r="K70" s="91"/>
      <c r="L70" s="89"/>
      <c r="M70" s="346"/>
      <c r="N70" s="48"/>
    </row>
    <row r="71" spans="1:14" x14ac:dyDescent="0.25">
      <c r="A71" s="298"/>
      <c r="B71" s="301"/>
      <c r="C71" s="86"/>
      <c r="D71" s="86"/>
      <c r="E71" s="86"/>
      <c r="F71" s="86"/>
      <c r="G71" s="91"/>
      <c r="H71" s="91"/>
      <c r="I71" s="113"/>
      <c r="J71" s="114"/>
      <c r="K71" s="91"/>
      <c r="L71" s="89"/>
      <c r="M71" s="346"/>
      <c r="N71" s="48"/>
    </row>
    <row r="72" spans="1:14" x14ac:dyDescent="0.25">
      <c r="A72" s="298"/>
      <c r="B72" s="301"/>
      <c r="C72" s="86"/>
      <c r="D72" s="86"/>
      <c r="E72" s="86"/>
      <c r="F72" s="86"/>
      <c r="G72" s="91"/>
      <c r="H72" s="91"/>
      <c r="I72" s="113"/>
      <c r="J72" s="114"/>
      <c r="K72" s="91"/>
      <c r="L72" s="89"/>
      <c r="M72" s="346"/>
      <c r="N72" s="48"/>
    </row>
    <row r="73" spans="1:14" x14ac:dyDescent="0.25">
      <c r="A73" s="299"/>
      <c r="B73" s="302"/>
      <c r="C73" s="168"/>
      <c r="D73" s="168"/>
      <c r="E73" s="168"/>
      <c r="F73" s="168"/>
      <c r="G73" s="92"/>
      <c r="H73" s="92"/>
      <c r="I73" s="115"/>
      <c r="J73" s="116"/>
      <c r="K73" s="92"/>
      <c r="L73" s="117"/>
      <c r="M73" s="347"/>
      <c r="N73" s="48"/>
    </row>
    <row r="74" spans="1:14" x14ac:dyDescent="0.25">
      <c r="A74" s="60"/>
      <c r="B74" s="306">
        <f>Eelarve!E45</f>
        <v>0</v>
      </c>
      <c r="C74" s="306">
        <f>Eelarve!F45</f>
        <v>0</v>
      </c>
      <c r="D74" s="306">
        <f>Eelarve!G45</f>
        <v>0</v>
      </c>
      <c r="E74" s="306">
        <f>Eelarve!H45</f>
        <v>0</v>
      </c>
      <c r="F74" s="306">
        <f>Eelarve!I45</f>
        <v>0</v>
      </c>
      <c r="G74" s="308"/>
      <c r="H74" s="309"/>
      <c r="I74" s="309"/>
      <c r="J74" s="309"/>
      <c r="K74" s="309"/>
      <c r="L74" s="310"/>
      <c r="M74" s="293">
        <f>B74-C76-D76-E76-F76</f>
        <v>0</v>
      </c>
      <c r="N74" s="48"/>
    </row>
    <row r="75" spans="1:14" ht="6" customHeight="1" x14ac:dyDescent="0.25">
      <c r="A75" s="296">
        <f>Eelarve!A45</f>
        <v>0</v>
      </c>
      <c r="B75" s="307"/>
      <c r="C75" s="307"/>
      <c r="D75" s="307"/>
      <c r="E75" s="307"/>
      <c r="F75" s="307"/>
      <c r="G75" s="311"/>
      <c r="H75" s="312"/>
      <c r="I75" s="312"/>
      <c r="J75" s="312"/>
      <c r="K75" s="312"/>
      <c r="L75" s="313"/>
      <c r="M75" s="294"/>
      <c r="N75" s="48"/>
    </row>
    <row r="76" spans="1:14" ht="18" customHeight="1" x14ac:dyDescent="0.25">
      <c r="A76" s="296"/>
      <c r="B76" s="300"/>
      <c r="C76" s="62">
        <f>SUM(C77:C86)</f>
        <v>0</v>
      </c>
      <c r="D76" s="62">
        <f>SUM(D77:D86)</f>
        <v>0</v>
      </c>
      <c r="E76" s="62">
        <f>SUM(E77:E86)</f>
        <v>0</v>
      </c>
      <c r="F76" s="62">
        <f>SUM(F77:F86)</f>
        <v>0</v>
      </c>
      <c r="G76" s="314"/>
      <c r="H76" s="315"/>
      <c r="I76" s="315"/>
      <c r="J76" s="315"/>
      <c r="K76" s="315"/>
      <c r="L76" s="316"/>
      <c r="M76" s="295"/>
      <c r="N76" s="48"/>
    </row>
    <row r="77" spans="1:14" x14ac:dyDescent="0.25">
      <c r="A77" s="297"/>
      <c r="B77" s="301"/>
      <c r="C77" s="86"/>
      <c r="D77" s="86"/>
      <c r="E77" s="86"/>
      <c r="F77" s="86"/>
      <c r="G77" s="88"/>
      <c r="H77" s="110"/>
      <c r="I77" s="111"/>
      <c r="J77" s="112"/>
      <c r="K77" s="88"/>
      <c r="L77" s="89"/>
      <c r="M77" s="345"/>
      <c r="N77" s="48"/>
    </row>
    <row r="78" spans="1:14" x14ac:dyDescent="0.25">
      <c r="A78" s="297"/>
      <c r="B78" s="301"/>
      <c r="C78" s="86"/>
      <c r="D78" s="86"/>
      <c r="E78" s="86"/>
      <c r="F78" s="86"/>
      <c r="G78" s="88"/>
      <c r="H78" s="110"/>
      <c r="I78" s="111"/>
      <c r="J78" s="112"/>
      <c r="K78" s="88"/>
      <c r="L78" s="89"/>
      <c r="M78" s="346"/>
      <c r="N78" s="48"/>
    </row>
    <row r="79" spans="1:14" x14ac:dyDescent="0.25">
      <c r="A79" s="297"/>
      <c r="B79" s="301"/>
      <c r="C79" s="86"/>
      <c r="D79" s="86"/>
      <c r="E79" s="86"/>
      <c r="F79" s="86"/>
      <c r="G79" s="91"/>
      <c r="H79" s="91"/>
      <c r="I79" s="113"/>
      <c r="J79" s="114"/>
      <c r="K79" s="91"/>
      <c r="L79" s="89"/>
      <c r="M79" s="346"/>
      <c r="N79" s="48"/>
    </row>
    <row r="80" spans="1:14" x14ac:dyDescent="0.25">
      <c r="A80" s="298"/>
      <c r="B80" s="301"/>
      <c r="C80" s="86"/>
      <c r="D80" s="86"/>
      <c r="E80" s="86"/>
      <c r="F80" s="86"/>
      <c r="G80" s="91"/>
      <c r="H80" s="91"/>
      <c r="I80" s="113"/>
      <c r="J80" s="114"/>
      <c r="K80" s="91"/>
      <c r="L80" s="89"/>
      <c r="M80" s="346"/>
      <c r="N80" s="48"/>
    </row>
    <row r="81" spans="1:14" x14ac:dyDescent="0.25">
      <c r="A81" s="298"/>
      <c r="B81" s="301"/>
      <c r="C81" s="86"/>
      <c r="D81" s="86"/>
      <c r="E81" s="86"/>
      <c r="F81" s="86"/>
      <c r="G81" s="91"/>
      <c r="H81" s="91"/>
      <c r="I81" s="113"/>
      <c r="J81" s="114"/>
      <c r="K81" s="91"/>
      <c r="L81" s="89"/>
      <c r="M81" s="346"/>
      <c r="N81" s="48"/>
    </row>
    <row r="82" spans="1:14" x14ac:dyDescent="0.25">
      <c r="A82" s="298"/>
      <c r="B82" s="301"/>
      <c r="C82" s="86"/>
      <c r="D82" s="86"/>
      <c r="E82" s="86"/>
      <c r="F82" s="86"/>
      <c r="G82" s="91"/>
      <c r="H82" s="91"/>
      <c r="I82" s="113"/>
      <c r="J82" s="114"/>
      <c r="K82" s="91"/>
      <c r="L82" s="89"/>
      <c r="M82" s="346"/>
      <c r="N82" s="48"/>
    </row>
    <row r="83" spans="1:14" x14ac:dyDescent="0.25">
      <c r="A83" s="298"/>
      <c r="B83" s="301"/>
      <c r="C83" s="86"/>
      <c r="D83" s="86"/>
      <c r="E83" s="86"/>
      <c r="F83" s="86"/>
      <c r="G83" s="91"/>
      <c r="H83" s="91"/>
      <c r="I83" s="113"/>
      <c r="J83" s="114"/>
      <c r="K83" s="91"/>
      <c r="L83" s="89"/>
      <c r="M83" s="346"/>
      <c r="N83" s="48"/>
    </row>
    <row r="84" spans="1:14" x14ac:dyDescent="0.25">
      <c r="A84" s="298"/>
      <c r="B84" s="301"/>
      <c r="C84" s="86"/>
      <c r="D84" s="86"/>
      <c r="E84" s="86"/>
      <c r="F84" s="86"/>
      <c r="G84" s="91"/>
      <c r="H84" s="91"/>
      <c r="I84" s="113"/>
      <c r="J84" s="114"/>
      <c r="K84" s="91"/>
      <c r="L84" s="89"/>
      <c r="M84" s="346"/>
      <c r="N84" s="48"/>
    </row>
    <row r="85" spans="1:14" x14ac:dyDescent="0.25">
      <c r="A85" s="298"/>
      <c r="B85" s="301"/>
      <c r="C85" s="86"/>
      <c r="D85" s="86"/>
      <c r="E85" s="86"/>
      <c r="F85" s="86"/>
      <c r="G85" s="91"/>
      <c r="H85" s="91"/>
      <c r="I85" s="113"/>
      <c r="J85" s="114"/>
      <c r="K85" s="91"/>
      <c r="L85" s="89"/>
      <c r="M85" s="346"/>
      <c r="N85" s="48"/>
    </row>
    <row r="86" spans="1:14" x14ac:dyDescent="0.25">
      <c r="A86" s="299"/>
      <c r="B86" s="302"/>
      <c r="C86" s="168"/>
      <c r="D86" s="168"/>
      <c r="E86" s="168"/>
      <c r="F86" s="168"/>
      <c r="G86" s="92"/>
      <c r="H86" s="92"/>
      <c r="I86" s="115"/>
      <c r="J86" s="116"/>
      <c r="K86" s="92"/>
      <c r="L86" s="117"/>
      <c r="M86" s="347"/>
      <c r="N86" s="48"/>
    </row>
  </sheetData>
  <sheetProtection algorithmName="SHA-512" hashValue="pDorHrJkePD06QT1rwcWFIBAye6hCod07/5sPRikKcEOwlUCa3//nRUqOhFqL5LzpWQEMcYflHoDkQ86oqMjRA==" saltValue="rOUj7uo9SXj8HOFa+lLqIQ==" spinCount="100000" sheet="1" objects="1" scenarios="1" insertRows="0"/>
  <mergeCells count="73">
    <mergeCell ref="J2:J3"/>
    <mergeCell ref="A6:A8"/>
    <mergeCell ref="B6:B8"/>
    <mergeCell ref="C6:L6"/>
    <mergeCell ref="M6:M8"/>
    <mergeCell ref="C7:F7"/>
    <mergeCell ref="G7:G8"/>
    <mergeCell ref="H7:H8"/>
    <mergeCell ref="I7:I8"/>
    <mergeCell ref="J7:J8"/>
    <mergeCell ref="K7:K8"/>
    <mergeCell ref="L7:L8"/>
    <mergeCell ref="K2:L2"/>
    <mergeCell ref="G9:L11"/>
    <mergeCell ref="M9:M11"/>
    <mergeCell ref="A10:A21"/>
    <mergeCell ref="B11:B21"/>
    <mergeCell ref="M12:M21"/>
    <mergeCell ref="B9:B10"/>
    <mergeCell ref="C9:C10"/>
    <mergeCell ref="D9:D10"/>
    <mergeCell ref="E9:E10"/>
    <mergeCell ref="F9:F10"/>
    <mergeCell ref="G22:L24"/>
    <mergeCell ref="M22:M24"/>
    <mergeCell ref="A23:A34"/>
    <mergeCell ref="B24:B34"/>
    <mergeCell ref="M25:M34"/>
    <mergeCell ref="B22:B23"/>
    <mergeCell ref="C22:C23"/>
    <mergeCell ref="D22:D23"/>
    <mergeCell ref="E22:E23"/>
    <mergeCell ref="F22:F23"/>
    <mergeCell ref="G35:L37"/>
    <mergeCell ref="M35:M37"/>
    <mergeCell ref="A36:A47"/>
    <mergeCell ref="B37:B47"/>
    <mergeCell ref="M38:M47"/>
    <mergeCell ref="B35:B36"/>
    <mergeCell ref="C35:C36"/>
    <mergeCell ref="D35:D36"/>
    <mergeCell ref="E35:E36"/>
    <mergeCell ref="F35:F36"/>
    <mergeCell ref="M48:M50"/>
    <mergeCell ref="A49:A60"/>
    <mergeCell ref="B50:B60"/>
    <mergeCell ref="M51:M60"/>
    <mergeCell ref="B48:B49"/>
    <mergeCell ref="C48:C49"/>
    <mergeCell ref="D48:D49"/>
    <mergeCell ref="E48:E49"/>
    <mergeCell ref="F48:F49"/>
    <mergeCell ref="C61:C62"/>
    <mergeCell ref="D61:D62"/>
    <mergeCell ref="E61:E62"/>
    <mergeCell ref="F61:F62"/>
    <mergeCell ref="G48:L50"/>
    <mergeCell ref="M74:M76"/>
    <mergeCell ref="A75:A86"/>
    <mergeCell ref="B76:B86"/>
    <mergeCell ref="M77:M86"/>
    <mergeCell ref="G61:L63"/>
    <mergeCell ref="A62:A73"/>
    <mergeCell ref="B63:B73"/>
    <mergeCell ref="M64:M73"/>
    <mergeCell ref="B74:B75"/>
    <mergeCell ref="C74:C75"/>
    <mergeCell ref="D74:D75"/>
    <mergeCell ref="E74:E75"/>
    <mergeCell ref="F74:F75"/>
    <mergeCell ref="G74:L76"/>
    <mergeCell ref="M61:M63"/>
    <mergeCell ref="B61:B62"/>
  </mergeCells>
  <pageMargins left="0.31496062992125984" right="0.31496062992125984" top="0.55118110236220474" bottom="0.15748031496062992" header="0.31496062992125984" footer="0.31496062992125984"/>
  <pageSetup paperSize="9" scale="75" orientation="landscape" blackAndWhite="1" verticalDpi="0" r:id="rId1"/>
  <headerFooter>
    <oddHeader>&amp;L&amp;"Arial,Italic"&amp;9&amp;F&amp;R&amp;"Arial,Italic"&amp;9&amp;A, lk &amp;P (&amp;N)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N61"/>
  <sheetViews>
    <sheetView showGridLines="0" zoomScaleNormal="100" workbookViewId="0">
      <pane xSplit="1" ySplit="8" topLeftCell="B9" activePane="bottomRight" state="frozen"/>
      <selection activeCell="C22" sqref="C22:C23"/>
      <selection pane="topRight" activeCell="C22" sqref="C22:C23"/>
      <selection pane="bottomLeft" activeCell="C22" sqref="C22:C23"/>
      <selection pane="bottomRight" activeCell="C22" sqref="C22:C23"/>
    </sheetView>
  </sheetViews>
  <sheetFormatPr defaultColWidth="9.109375" defaultRowHeight="13.2" x14ac:dyDescent="0.25"/>
  <cols>
    <col min="1" max="1" width="16" style="39" customWidth="1"/>
    <col min="2" max="2" width="9.109375" style="43"/>
    <col min="3" max="4" width="10.44140625" style="43" customWidth="1"/>
    <col min="5" max="6" width="9.109375" style="43"/>
    <col min="7" max="7" width="13.88671875" style="43" customWidth="1"/>
    <col min="8" max="8" width="12.109375" style="43" customWidth="1"/>
    <col min="9" max="9" width="11.6640625" style="43" customWidth="1"/>
    <col min="10" max="10" width="48.5546875" style="79" customWidth="1"/>
    <col min="11" max="11" width="11" style="43" customWidth="1"/>
    <col min="12" max="12" width="12" style="43" customWidth="1"/>
    <col min="13" max="13" width="11.5546875" style="43" customWidth="1"/>
    <col min="14" max="14" width="6.109375" style="39" customWidth="1"/>
    <col min="15" max="16384" width="9.109375" style="39"/>
  </cols>
  <sheetData>
    <row r="1" spans="1:14" ht="15" customHeight="1" x14ac:dyDescent="0.25">
      <c r="A1" s="44"/>
      <c r="B1" s="45"/>
      <c r="C1" s="45"/>
      <c r="D1" s="45" t="str">
        <f>Eelarve!B9</f>
        <v>(ühingu nimi)</v>
      </c>
      <c r="E1" s="45"/>
      <c r="F1" s="45"/>
      <c r="G1" s="45"/>
      <c r="H1" s="45"/>
      <c r="I1" s="46"/>
      <c r="J1" s="77"/>
      <c r="K1" s="47"/>
      <c r="L1" s="47"/>
      <c r="M1" s="45"/>
      <c r="N1" s="48"/>
    </row>
    <row r="2" spans="1:14" ht="15.6" x14ac:dyDescent="0.25">
      <c r="A2" s="49" t="s">
        <v>137</v>
      </c>
      <c r="B2" s="45"/>
      <c r="C2" s="45"/>
      <c r="D2" s="45"/>
      <c r="E2" s="45"/>
      <c r="F2" s="45"/>
      <c r="G2" s="45"/>
      <c r="H2" s="45"/>
      <c r="I2" s="46"/>
      <c r="J2" s="318" t="str">
        <f>'1. Tööjõukulud'!J2:J3</f>
        <v>KÜSK projekti tunnus (objekt,kulukoht) toetuse saaja raamatupidamisdokumentidel:</v>
      </c>
      <c r="K2" s="319" t="s">
        <v>79</v>
      </c>
      <c r="L2" s="320"/>
      <c r="M2" s="68">
        <f>'1. Tööjõukulud'!M2</f>
        <v>0</v>
      </c>
      <c r="N2" s="48"/>
    </row>
    <row r="3" spans="1:14" ht="15" customHeight="1" x14ac:dyDescent="0.25">
      <c r="A3" s="64" t="s">
        <v>19</v>
      </c>
      <c r="B3" s="166">
        <f>Eelarve!E46</f>
        <v>0</v>
      </c>
      <c r="C3" s="166">
        <f>Eelarve!F46</f>
        <v>0</v>
      </c>
      <c r="D3" s="166">
        <f>Eelarve!G46</f>
        <v>0</v>
      </c>
      <c r="E3" s="166">
        <f>Eelarve!H46</f>
        <v>0</v>
      </c>
      <c r="F3" s="166">
        <f>Eelarve!I46</f>
        <v>0</v>
      </c>
      <c r="G3" s="50"/>
      <c r="H3" s="45"/>
      <c r="I3" s="51"/>
      <c r="J3" s="318"/>
      <c r="K3" s="47"/>
      <c r="L3" s="47"/>
      <c r="M3" s="67" t="s">
        <v>22</v>
      </c>
      <c r="N3" s="48"/>
    </row>
    <row r="4" spans="1:14" s="40" customFormat="1" ht="17.25" customHeight="1" x14ac:dyDescent="0.25">
      <c r="A4" s="52" t="s">
        <v>20</v>
      </c>
      <c r="B4" s="167"/>
      <c r="C4" s="167">
        <f>C11+C24+C37+C50</f>
        <v>0</v>
      </c>
      <c r="D4" s="167">
        <f>D11+D24+D37+D50</f>
        <v>0</v>
      </c>
      <c r="E4" s="167">
        <f>E11+E24+E37+E50</f>
        <v>0</v>
      </c>
      <c r="F4" s="167">
        <f>F11+F24+F37+F50</f>
        <v>0</v>
      </c>
      <c r="G4" s="53"/>
      <c r="H4" s="53"/>
      <c r="I4" s="54"/>
      <c r="J4" s="80">
        <f>'1. Tööjõukulud'!J4</f>
        <v>0</v>
      </c>
      <c r="K4" s="55"/>
      <c r="L4" s="55"/>
      <c r="M4" s="171">
        <f>B3-C4-D4-E4-F4</f>
        <v>0</v>
      </c>
      <c r="N4" s="56"/>
    </row>
    <row r="5" spans="1:14" ht="16.5" customHeight="1" x14ac:dyDescent="0.25">
      <c r="A5" s="57"/>
      <c r="B5" s="65" t="e">
        <f>(C4+D4+E4+F4)/B3</f>
        <v>#DIV/0!</v>
      </c>
      <c r="C5" s="66" t="str">
        <f>IF(C3&gt;0,C4/C3,"")</f>
        <v/>
      </c>
      <c r="D5" s="66" t="str">
        <f>IF(D3&gt;0,D4/D3,"")</f>
        <v/>
      </c>
      <c r="E5" s="66" t="str">
        <f>IF(E3&gt;0,E4/E3,"")</f>
        <v/>
      </c>
      <c r="F5" s="66" t="str">
        <f>IF(F3&gt;0,F4/F3,"")</f>
        <v/>
      </c>
      <c r="G5" s="45"/>
      <c r="H5" s="45"/>
      <c r="I5" s="46"/>
      <c r="J5" s="77"/>
      <c r="K5" s="47"/>
      <c r="L5" s="47"/>
      <c r="M5" s="45"/>
      <c r="N5" s="48"/>
    </row>
    <row r="6" spans="1:14" s="41" customFormat="1" ht="18" customHeight="1" x14ac:dyDescent="0.25">
      <c r="A6" s="329" t="s">
        <v>112</v>
      </c>
      <c r="B6" s="337" t="s">
        <v>11</v>
      </c>
      <c r="C6" s="321" t="s">
        <v>12</v>
      </c>
      <c r="D6" s="321"/>
      <c r="E6" s="321"/>
      <c r="F6" s="321"/>
      <c r="G6" s="322"/>
      <c r="H6" s="322"/>
      <c r="I6" s="322"/>
      <c r="J6" s="322"/>
      <c r="K6" s="322"/>
      <c r="L6" s="323"/>
      <c r="M6" s="348" t="s">
        <v>18</v>
      </c>
      <c r="N6" s="58"/>
    </row>
    <row r="7" spans="1:14" s="41" customFormat="1" ht="18" customHeight="1" x14ac:dyDescent="0.25">
      <c r="A7" s="330"/>
      <c r="B7" s="338"/>
      <c r="C7" s="340" t="s">
        <v>13</v>
      </c>
      <c r="D7" s="341"/>
      <c r="E7" s="341"/>
      <c r="F7" s="342"/>
      <c r="G7" s="327" t="s">
        <v>21</v>
      </c>
      <c r="H7" s="343" t="s">
        <v>14</v>
      </c>
      <c r="I7" s="327" t="s">
        <v>15</v>
      </c>
      <c r="J7" s="343" t="s">
        <v>121</v>
      </c>
      <c r="K7" s="333" t="str">
        <f>'1. Tööjõukulud'!K7:K8</f>
        <v>Dokumendi reg.number taotleja raamatu-pidamises</v>
      </c>
      <c r="L7" s="351" t="str">
        <f>'1. Tööjõukulud'!L7:L8</f>
        <v>Pangakontolt tasumise kuupäev</v>
      </c>
      <c r="M7" s="349"/>
      <c r="N7" s="58"/>
    </row>
    <row r="8" spans="1:14" ht="54.75" customHeight="1" x14ac:dyDescent="0.25">
      <c r="A8" s="331"/>
      <c r="B8" s="339"/>
      <c r="C8" s="59" t="s">
        <v>4</v>
      </c>
      <c r="D8" s="248" t="s">
        <v>99</v>
      </c>
      <c r="E8" s="192" t="s">
        <v>17</v>
      </c>
      <c r="F8" s="192" t="s">
        <v>106</v>
      </c>
      <c r="G8" s="328"/>
      <c r="H8" s="344"/>
      <c r="I8" s="328"/>
      <c r="J8" s="344"/>
      <c r="K8" s="334"/>
      <c r="L8" s="336"/>
      <c r="M8" s="350"/>
      <c r="N8" s="48"/>
    </row>
    <row r="9" spans="1:14" x14ac:dyDescent="0.25">
      <c r="A9" s="60"/>
      <c r="B9" s="306">
        <f>Eelarve!E47</f>
        <v>0</v>
      </c>
      <c r="C9" s="306">
        <f>Eelarve!F47</f>
        <v>0</v>
      </c>
      <c r="D9" s="306">
        <f>Eelarve!G47</f>
        <v>0</v>
      </c>
      <c r="E9" s="306">
        <f>Eelarve!H47</f>
        <v>0</v>
      </c>
      <c r="F9" s="306">
        <f>Eelarve!I47</f>
        <v>0</v>
      </c>
      <c r="G9" s="308"/>
      <c r="H9" s="309"/>
      <c r="I9" s="309"/>
      <c r="J9" s="309"/>
      <c r="K9" s="309"/>
      <c r="L9" s="310"/>
      <c r="M9" s="293">
        <f>B9-C11-D11-E11-F11</f>
        <v>0</v>
      </c>
      <c r="N9" s="48"/>
    </row>
    <row r="10" spans="1:14" s="42" customFormat="1" ht="3.75" customHeight="1" x14ac:dyDescent="0.25">
      <c r="A10" s="296" t="str">
        <f>Eelarve!A47</f>
        <v>5.1.</v>
      </c>
      <c r="B10" s="307"/>
      <c r="C10" s="307"/>
      <c r="D10" s="307"/>
      <c r="E10" s="307"/>
      <c r="F10" s="307"/>
      <c r="G10" s="311"/>
      <c r="H10" s="312"/>
      <c r="I10" s="312"/>
      <c r="J10" s="312"/>
      <c r="K10" s="312"/>
      <c r="L10" s="313"/>
      <c r="M10" s="294"/>
      <c r="N10" s="61"/>
    </row>
    <row r="11" spans="1:14" s="42" customFormat="1" ht="18" customHeight="1" x14ac:dyDescent="0.25">
      <c r="A11" s="296"/>
      <c r="B11" s="300"/>
      <c r="C11" s="62">
        <f>SUM(C12:C21)</f>
        <v>0</v>
      </c>
      <c r="D11" s="62">
        <f>SUM(D12:D21)</f>
        <v>0</v>
      </c>
      <c r="E11" s="62">
        <f>SUM(E12:E21)</f>
        <v>0</v>
      </c>
      <c r="F11" s="62">
        <f>SUM(F12:F21)</f>
        <v>0</v>
      </c>
      <c r="G11" s="314"/>
      <c r="H11" s="315"/>
      <c r="I11" s="315"/>
      <c r="J11" s="315"/>
      <c r="K11" s="315"/>
      <c r="L11" s="316"/>
      <c r="M11" s="295"/>
      <c r="N11" s="61"/>
    </row>
    <row r="12" spans="1:14" x14ac:dyDescent="0.25">
      <c r="A12" s="297"/>
      <c r="B12" s="301"/>
      <c r="C12" s="86"/>
      <c r="D12" s="86"/>
      <c r="E12" s="86"/>
      <c r="F12" s="86"/>
      <c r="G12" s="88"/>
      <c r="H12" s="110"/>
      <c r="I12" s="111"/>
      <c r="J12" s="112"/>
      <c r="K12" s="88"/>
      <c r="L12" s="89"/>
      <c r="M12" s="345"/>
      <c r="N12" s="48"/>
    </row>
    <row r="13" spans="1:14" x14ac:dyDescent="0.25">
      <c r="A13" s="297"/>
      <c r="B13" s="301"/>
      <c r="C13" s="86"/>
      <c r="D13" s="86"/>
      <c r="E13" s="86"/>
      <c r="F13" s="86"/>
      <c r="G13" s="88"/>
      <c r="H13" s="110"/>
      <c r="I13" s="111"/>
      <c r="J13" s="112"/>
      <c r="K13" s="88"/>
      <c r="L13" s="89"/>
      <c r="M13" s="346"/>
      <c r="N13" s="48"/>
    </row>
    <row r="14" spans="1:14" x14ac:dyDescent="0.25">
      <c r="A14" s="297"/>
      <c r="B14" s="301"/>
      <c r="C14" s="86"/>
      <c r="D14" s="86"/>
      <c r="E14" s="86"/>
      <c r="F14" s="86"/>
      <c r="G14" s="91"/>
      <c r="H14" s="91"/>
      <c r="I14" s="113"/>
      <c r="J14" s="114"/>
      <c r="K14" s="91"/>
      <c r="L14" s="89"/>
      <c r="M14" s="346"/>
      <c r="N14" s="48"/>
    </row>
    <row r="15" spans="1:14" x14ac:dyDescent="0.25">
      <c r="A15" s="297"/>
      <c r="B15" s="301"/>
      <c r="C15" s="86"/>
      <c r="D15" s="86"/>
      <c r="E15" s="86"/>
      <c r="F15" s="86"/>
      <c r="G15" s="91"/>
      <c r="H15" s="91"/>
      <c r="I15" s="113"/>
      <c r="J15" s="114"/>
      <c r="K15" s="91"/>
      <c r="L15" s="89"/>
      <c r="M15" s="346"/>
      <c r="N15" s="48"/>
    </row>
    <row r="16" spans="1:14" x14ac:dyDescent="0.25">
      <c r="A16" s="298"/>
      <c r="B16" s="301"/>
      <c r="C16" s="86"/>
      <c r="D16" s="86"/>
      <c r="E16" s="86"/>
      <c r="F16" s="86"/>
      <c r="G16" s="91"/>
      <c r="H16" s="91"/>
      <c r="I16" s="113"/>
      <c r="J16" s="114"/>
      <c r="K16" s="91"/>
      <c r="L16" s="89"/>
      <c r="M16" s="346"/>
      <c r="N16" s="48"/>
    </row>
    <row r="17" spans="1:14" x14ac:dyDescent="0.25">
      <c r="A17" s="298"/>
      <c r="B17" s="301"/>
      <c r="C17" s="86"/>
      <c r="D17" s="86"/>
      <c r="E17" s="86"/>
      <c r="F17" s="86"/>
      <c r="G17" s="91"/>
      <c r="H17" s="91"/>
      <c r="I17" s="113"/>
      <c r="J17" s="114"/>
      <c r="K17" s="91"/>
      <c r="L17" s="89"/>
      <c r="M17" s="346"/>
      <c r="N17" s="48"/>
    </row>
    <row r="18" spans="1:14" x14ac:dyDescent="0.25">
      <c r="A18" s="298"/>
      <c r="B18" s="301"/>
      <c r="C18" s="86"/>
      <c r="D18" s="86"/>
      <c r="E18" s="86"/>
      <c r="F18" s="86"/>
      <c r="G18" s="91"/>
      <c r="H18" s="91"/>
      <c r="I18" s="113"/>
      <c r="J18" s="114"/>
      <c r="K18" s="91"/>
      <c r="L18" s="89"/>
      <c r="M18" s="346"/>
      <c r="N18" s="48"/>
    </row>
    <row r="19" spans="1:14" x14ac:dyDescent="0.25">
      <c r="A19" s="298"/>
      <c r="B19" s="301"/>
      <c r="C19" s="86"/>
      <c r="D19" s="86"/>
      <c r="E19" s="86"/>
      <c r="F19" s="86"/>
      <c r="G19" s="91"/>
      <c r="H19" s="91"/>
      <c r="I19" s="113"/>
      <c r="J19" s="114"/>
      <c r="K19" s="91"/>
      <c r="L19" s="89"/>
      <c r="M19" s="346"/>
      <c r="N19" s="48"/>
    </row>
    <row r="20" spans="1:14" x14ac:dyDescent="0.25">
      <c r="A20" s="298"/>
      <c r="B20" s="301"/>
      <c r="C20" s="86"/>
      <c r="D20" s="86"/>
      <c r="E20" s="86"/>
      <c r="F20" s="86"/>
      <c r="G20" s="91"/>
      <c r="H20" s="91"/>
      <c r="I20" s="113"/>
      <c r="J20" s="114"/>
      <c r="K20" s="91"/>
      <c r="L20" s="89"/>
      <c r="M20" s="346"/>
      <c r="N20" s="48"/>
    </row>
    <row r="21" spans="1:14" x14ac:dyDescent="0.25">
      <c r="A21" s="299"/>
      <c r="B21" s="302"/>
      <c r="C21" s="168"/>
      <c r="D21" s="168"/>
      <c r="E21" s="168"/>
      <c r="F21" s="168"/>
      <c r="G21" s="92"/>
      <c r="H21" s="92"/>
      <c r="I21" s="115"/>
      <c r="J21" s="116"/>
      <c r="K21" s="92"/>
      <c r="L21" s="117"/>
      <c r="M21" s="347"/>
      <c r="N21" s="48"/>
    </row>
    <row r="22" spans="1:14" x14ac:dyDescent="0.25">
      <c r="A22" s="60"/>
      <c r="B22" s="306">
        <f>Eelarve!E48</f>
        <v>0</v>
      </c>
      <c r="C22" s="306">
        <f>Eelarve!F48</f>
        <v>0</v>
      </c>
      <c r="D22" s="306">
        <f>Eelarve!G48</f>
        <v>0</v>
      </c>
      <c r="E22" s="306">
        <f>Eelarve!H48</f>
        <v>0</v>
      </c>
      <c r="F22" s="306">
        <f>Eelarve!I48</f>
        <v>0</v>
      </c>
      <c r="G22" s="308"/>
      <c r="H22" s="309"/>
      <c r="I22" s="309"/>
      <c r="J22" s="309"/>
      <c r="K22" s="309"/>
      <c r="L22" s="310"/>
      <c r="M22" s="293">
        <f>B22-C24-D24-E24-F24</f>
        <v>0</v>
      </c>
      <c r="N22" s="48"/>
    </row>
    <row r="23" spans="1:14" ht="3" customHeight="1" x14ac:dyDescent="0.25">
      <c r="A23" s="296" t="str">
        <f>Eelarve!A48</f>
        <v>5.2.</v>
      </c>
      <c r="B23" s="307"/>
      <c r="C23" s="307"/>
      <c r="D23" s="307"/>
      <c r="E23" s="307"/>
      <c r="F23" s="307"/>
      <c r="G23" s="311"/>
      <c r="H23" s="312"/>
      <c r="I23" s="312"/>
      <c r="J23" s="312"/>
      <c r="K23" s="312"/>
      <c r="L23" s="313"/>
      <c r="M23" s="294"/>
      <c r="N23" s="48"/>
    </row>
    <row r="24" spans="1:14" ht="16.5" customHeight="1" x14ac:dyDescent="0.25">
      <c r="A24" s="296"/>
      <c r="B24" s="300"/>
      <c r="C24" s="62">
        <f>SUM(C25:C34)</f>
        <v>0</v>
      </c>
      <c r="D24" s="62">
        <f>SUM(D25:D34)</f>
        <v>0</v>
      </c>
      <c r="E24" s="62">
        <f>SUM(E25:E34)</f>
        <v>0</v>
      </c>
      <c r="F24" s="62">
        <f>SUM(F25:F34)</f>
        <v>0</v>
      </c>
      <c r="G24" s="314"/>
      <c r="H24" s="315"/>
      <c r="I24" s="315"/>
      <c r="J24" s="315"/>
      <c r="K24" s="315"/>
      <c r="L24" s="316"/>
      <c r="M24" s="295"/>
      <c r="N24" s="48"/>
    </row>
    <row r="25" spans="1:14" x14ac:dyDescent="0.25">
      <c r="A25" s="297"/>
      <c r="B25" s="301"/>
      <c r="C25" s="86"/>
      <c r="D25" s="86"/>
      <c r="E25" s="86"/>
      <c r="F25" s="86"/>
      <c r="G25" s="88"/>
      <c r="H25" s="110"/>
      <c r="I25" s="111"/>
      <c r="J25" s="112"/>
      <c r="K25" s="88"/>
      <c r="L25" s="89"/>
      <c r="M25" s="345"/>
      <c r="N25" s="48"/>
    </row>
    <row r="26" spans="1:14" x14ac:dyDescent="0.25">
      <c r="A26" s="297"/>
      <c r="B26" s="301"/>
      <c r="C26" s="86"/>
      <c r="D26" s="86"/>
      <c r="E26" s="86"/>
      <c r="F26" s="86"/>
      <c r="G26" s="88"/>
      <c r="H26" s="110"/>
      <c r="I26" s="111"/>
      <c r="J26" s="112"/>
      <c r="K26" s="88"/>
      <c r="L26" s="89"/>
      <c r="M26" s="346"/>
      <c r="N26" s="48"/>
    </row>
    <row r="27" spans="1:14" x14ac:dyDescent="0.25">
      <c r="A27" s="297"/>
      <c r="B27" s="301"/>
      <c r="C27" s="86"/>
      <c r="D27" s="86"/>
      <c r="E27" s="86"/>
      <c r="F27" s="86"/>
      <c r="G27" s="91"/>
      <c r="H27" s="91"/>
      <c r="I27" s="113"/>
      <c r="J27" s="114"/>
      <c r="K27" s="91"/>
      <c r="L27" s="89"/>
      <c r="M27" s="346"/>
      <c r="N27" s="48"/>
    </row>
    <row r="28" spans="1:14" x14ac:dyDescent="0.25">
      <c r="A28" s="297"/>
      <c r="B28" s="301"/>
      <c r="C28" s="86"/>
      <c r="D28" s="86"/>
      <c r="E28" s="86"/>
      <c r="F28" s="86"/>
      <c r="G28" s="91"/>
      <c r="H28" s="91"/>
      <c r="I28" s="113"/>
      <c r="J28" s="114"/>
      <c r="K28" s="91"/>
      <c r="L28" s="89"/>
      <c r="M28" s="346"/>
      <c r="N28" s="48"/>
    </row>
    <row r="29" spans="1:14" x14ac:dyDescent="0.25">
      <c r="A29" s="298"/>
      <c r="B29" s="301"/>
      <c r="C29" s="86"/>
      <c r="D29" s="86"/>
      <c r="E29" s="86"/>
      <c r="F29" s="86"/>
      <c r="G29" s="91"/>
      <c r="H29" s="91"/>
      <c r="I29" s="113"/>
      <c r="J29" s="114"/>
      <c r="K29" s="91"/>
      <c r="L29" s="89"/>
      <c r="M29" s="346"/>
      <c r="N29" s="48"/>
    </row>
    <row r="30" spans="1:14" x14ac:dyDescent="0.25">
      <c r="A30" s="298"/>
      <c r="B30" s="301"/>
      <c r="C30" s="86"/>
      <c r="D30" s="86"/>
      <c r="E30" s="86"/>
      <c r="F30" s="86"/>
      <c r="G30" s="91"/>
      <c r="H30" s="91"/>
      <c r="I30" s="113"/>
      <c r="J30" s="114"/>
      <c r="K30" s="91"/>
      <c r="L30" s="89"/>
      <c r="M30" s="346"/>
      <c r="N30" s="48"/>
    </row>
    <row r="31" spans="1:14" x14ac:dyDescent="0.25">
      <c r="A31" s="298"/>
      <c r="B31" s="301"/>
      <c r="C31" s="86"/>
      <c r="D31" s="86"/>
      <c r="E31" s="86"/>
      <c r="F31" s="86"/>
      <c r="G31" s="91"/>
      <c r="H31" s="91"/>
      <c r="I31" s="113"/>
      <c r="J31" s="114"/>
      <c r="K31" s="91"/>
      <c r="L31" s="89"/>
      <c r="M31" s="346"/>
      <c r="N31" s="48"/>
    </row>
    <row r="32" spans="1:14" x14ac:dyDescent="0.25">
      <c r="A32" s="298"/>
      <c r="B32" s="301"/>
      <c r="C32" s="86"/>
      <c r="D32" s="86"/>
      <c r="E32" s="86"/>
      <c r="F32" s="86"/>
      <c r="G32" s="91"/>
      <c r="H32" s="91"/>
      <c r="I32" s="113"/>
      <c r="J32" s="114"/>
      <c r="K32" s="91"/>
      <c r="L32" s="89"/>
      <c r="M32" s="346"/>
      <c r="N32" s="48"/>
    </row>
    <row r="33" spans="1:14" x14ac:dyDescent="0.25">
      <c r="A33" s="298"/>
      <c r="B33" s="301"/>
      <c r="C33" s="86"/>
      <c r="D33" s="86"/>
      <c r="E33" s="86"/>
      <c r="F33" s="86"/>
      <c r="G33" s="91"/>
      <c r="H33" s="91"/>
      <c r="I33" s="113"/>
      <c r="J33" s="114"/>
      <c r="K33" s="91"/>
      <c r="L33" s="89"/>
      <c r="M33" s="346"/>
      <c r="N33" s="48"/>
    </row>
    <row r="34" spans="1:14" x14ac:dyDescent="0.25">
      <c r="A34" s="299"/>
      <c r="B34" s="302"/>
      <c r="C34" s="168"/>
      <c r="D34" s="168"/>
      <c r="E34" s="168"/>
      <c r="F34" s="168"/>
      <c r="G34" s="92"/>
      <c r="H34" s="92"/>
      <c r="I34" s="115"/>
      <c r="J34" s="116"/>
      <c r="K34" s="92"/>
      <c r="L34" s="117"/>
      <c r="M34" s="347"/>
      <c r="N34" s="48"/>
    </row>
    <row r="35" spans="1:14" x14ac:dyDescent="0.25">
      <c r="A35" s="60"/>
      <c r="B35" s="306">
        <f>Eelarve!E49</f>
        <v>0</v>
      </c>
      <c r="C35" s="306">
        <f>Eelarve!F49</f>
        <v>0</v>
      </c>
      <c r="D35" s="306">
        <f>Eelarve!G49</f>
        <v>0</v>
      </c>
      <c r="E35" s="306">
        <f>Eelarve!H49</f>
        <v>0</v>
      </c>
      <c r="F35" s="306">
        <f>Eelarve!I49</f>
        <v>0</v>
      </c>
      <c r="G35" s="308"/>
      <c r="H35" s="309"/>
      <c r="I35" s="309"/>
      <c r="J35" s="309"/>
      <c r="K35" s="309"/>
      <c r="L35" s="310"/>
      <c r="M35" s="293">
        <f>B35-C37-D37-E37-F37</f>
        <v>0</v>
      </c>
      <c r="N35" s="48"/>
    </row>
    <row r="36" spans="1:14" ht="5.25" customHeight="1" x14ac:dyDescent="0.25">
      <c r="A36" s="296">
        <f>Eelarve!A49</f>
        <v>0</v>
      </c>
      <c r="B36" s="307"/>
      <c r="C36" s="307"/>
      <c r="D36" s="307"/>
      <c r="E36" s="307"/>
      <c r="F36" s="307"/>
      <c r="G36" s="311"/>
      <c r="H36" s="312"/>
      <c r="I36" s="312"/>
      <c r="J36" s="312"/>
      <c r="K36" s="312"/>
      <c r="L36" s="313"/>
      <c r="M36" s="294"/>
      <c r="N36" s="48"/>
    </row>
    <row r="37" spans="1:14" ht="15.75" customHeight="1" x14ac:dyDescent="0.25">
      <c r="A37" s="296"/>
      <c r="B37" s="300"/>
      <c r="C37" s="62">
        <f>SUM(C38:C47)</f>
        <v>0</v>
      </c>
      <c r="D37" s="62">
        <f>SUM(D38:D47)</f>
        <v>0</v>
      </c>
      <c r="E37" s="62">
        <f>SUM(E38:E47)</f>
        <v>0</v>
      </c>
      <c r="F37" s="62">
        <f>SUM(F38:F47)</f>
        <v>0</v>
      </c>
      <c r="G37" s="314"/>
      <c r="H37" s="315"/>
      <c r="I37" s="315"/>
      <c r="J37" s="315"/>
      <c r="K37" s="315"/>
      <c r="L37" s="316"/>
      <c r="M37" s="295"/>
      <c r="N37" s="48"/>
    </row>
    <row r="38" spans="1:14" x14ac:dyDescent="0.25">
      <c r="A38" s="297"/>
      <c r="B38" s="301"/>
      <c r="C38" s="86"/>
      <c r="D38" s="86"/>
      <c r="E38" s="86"/>
      <c r="F38" s="86"/>
      <c r="G38" s="88"/>
      <c r="H38" s="110"/>
      <c r="I38" s="111"/>
      <c r="J38" s="112"/>
      <c r="K38" s="88"/>
      <c r="L38" s="89"/>
      <c r="M38" s="345"/>
      <c r="N38" s="48"/>
    </row>
    <row r="39" spans="1:14" x14ac:dyDescent="0.25">
      <c r="A39" s="297"/>
      <c r="B39" s="301"/>
      <c r="C39" s="86"/>
      <c r="D39" s="86"/>
      <c r="E39" s="86"/>
      <c r="F39" s="86"/>
      <c r="G39" s="88"/>
      <c r="H39" s="110"/>
      <c r="I39" s="111"/>
      <c r="J39" s="112"/>
      <c r="K39" s="88"/>
      <c r="L39" s="89"/>
      <c r="M39" s="346"/>
      <c r="N39" s="48"/>
    </row>
    <row r="40" spans="1:14" x14ac:dyDescent="0.25">
      <c r="A40" s="297"/>
      <c r="B40" s="301"/>
      <c r="C40" s="86"/>
      <c r="D40" s="86"/>
      <c r="E40" s="86"/>
      <c r="F40" s="86"/>
      <c r="G40" s="91"/>
      <c r="H40" s="91"/>
      <c r="I40" s="113"/>
      <c r="J40" s="114"/>
      <c r="K40" s="91"/>
      <c r="L40" s="89"/>
      <c r="M40" s="346"/>
      <c r="N40" s="48"/>
    </row>
    <row r="41" spans="1:14" x14ac:dyDescent="0.25">
      <c r="A41" s="297"/>
      <c r="B41" s="301"/>
      <c r="C41" s="86"/>
      <c r="D41" s="86"/>
      <c r="E41" s="86"/>
      <c r="F41" s="86"/>
      <c r="G41" s="91"/>
      <c r="H41" s="91"/>
      <c r="I41" s="113"/>
      <c r="J41" s="114"/>
      <c r="K41" s="91"/>
      <c r="L41" s="89"/>
      <c r="M41" s="346"/>
      <c r="N41" s="48"/>
    </row>
    <row r="42" spans="1:14" x14ac:dyDescent="0.25">
      <c r="A42" s="298"/>
      <c r="B42" s="301"/>
      <c r="C42" s="86"/>
      <c r="D42" s="86"/>
      <c r="E42" s="86"/>
      <c r="F42" s="86"/>
      <c r="G42" s="91"/>
      <c r="H42" s="91"/>
      <c r="I42" s="113"/>
      <c r="J42" s="114"/>
      <c r="K42" s="91"/>
      <c r="L42" s="89"/>
      <c r="M42" s="346"/>
      <c r="N42" s="48"/>
    </row>
    <row r="43" spans="1:14" x14ac:dyDescent="0.25">
      <c r="A43" s="298"/>
      <c r="B43" s="301"/>
      <c r="C43" s="86"/>
      <c r="D43" s="86"/>
      <c r="E43" s="86"/>
      <c r="F43" s="86"/>
      <c r="G43" s="91"/>
      <c r="H43" s="91"/>
      <c r="I43" s="113"/>
      <c r="J43" s="114"/>
      <c r="K43" s="91"/>
      <c r="L43" s="89"/>
      <c r="M43" s="346"/>
      <c r="N43" s="48"/>
    </row>
    <row r="44" spans="1:14" x14ac:dyDescent="0.25">
      <c r="A44" s="298"/>
      <c r="B44" s="301"/>
      <c r="C44" s="86"/>
      <c r="D44" s="86"/>
      <c r="E44" s="86"/>
      <c r="F44" s="86"/>
      <c r="G44" s="91"/>
      <c r="H44" s="91"/>
      <c r="I44" s="113"/>
      <c r="J44" s="114"/>
      <c r="K44" s="91"/>
      <c r="L44" s="89"/>
      <c r="M44" s="346"/>
      <c r="N44" s="48"/>
    </row>
    <row r="45" spans="1:14" x14ac:dyDescent="0.25">
      <c r="A45" s="298"/>
      <c r="B45" s="301"/>
      <c r="C45" s="86"/>
      <c r="D45" s="86"/>
      <c r="E45" s="86"/>
      <c r="F45" s="86"/>
      <c r="G45" s="91"/>
      <c r="H45" s="91"/>
      <c r="I45" s="113"/>
      <c r="J45" s="114"/>
      <c r="K45" s="91"/>
      <c r="L45" s="89"/>
      <c r="M45" s="346"/>
      <c r="N45" s="48"/>
    </row>
    <row r="46" spans="1:14" x14ac:dyDescent="0.25">
      <c r="A46" s="298"/>
      <c r="B46" s="301"/>
      <c r="C46" s="86"/>
      <c r="D46" s="86"/>
      <c r="E46" s="86"/>
      <c r="F46" s="86"/>
      <c r="G46" s="91"/>
      <c r="H46" s="91"/>
      <c r="I46" s="113"/>
      <c r="J46" s="114"/>
      <c r="K46" s="91"/>
      <c r="L46" s="89"/>
      <c r="M46" s="346"/>
      <c r="N46" s="48"/>
    </row>
    <row r="47" spans="1:14" x14ac:dyDescent="0.25">
      <c r="A47" s="299"/>
      <c r="B47" s="302"/>
      <c r="C47" s="168"/>
      <c r="D47" s="168"/>
      <c r="E47" s="168"/>
      <c r="F47" s="168"/>
      <c r="G47" s="92"/>
      <c r="H47" s="92"/>
      <c r="I47" s="115"/>
      <c r="J47" s="116"/>
      <c r="K47" s="92"/>
      <c r="L47" s="117"/>
      <c r="M47" s="347"/>
      <c r="N47" s="48"/>
    </row>
    <row r="48" spans="1:14" x14ac:dyDescent="0.25">
      <c r="A48" s="60"/>
      <c r="B48" s="306">
        <f>Eelarve!E50</f>
        <v>0</v>
      </c>
      <c r="C48" s="306">
        <f>Eelarve!F50</f>
        <v>0</v>
      </c>
      <c r="D48" s="306">
        <f>Eelarve!G50</f>
        <v>0</v>
      </c>
      <c r="E48" s="306">
        <f>Eelarve!H50</f>
        <v>0</v>
      </c>
      <c r="F48" s="306">
        <f>Eelarve!I50</f>
        <v>0</v>
      </c>
      <c r="G48" s="308"/>
      <c r="H48" s="309"/>
      <c r="I48" s="309"/>
      <c r="J48" s="309"/>
      <c r="K48" s="309"/>
      <c r="L48" s="310"/>
      <c r="M48" s="293">
        <f>B48-C50-D50-E50-F50</f>
        <v>0</v>
      </c>
      <c r="N48" s="48"/>
    </row>
    <row r="49" spans="1:14" ht="3.75" customHeight="1" x14ac:dyDescent="0.25">
      <c r="A49" s="296">
        <f>Eelarve!A50</f>
        <v>0</v>
      </c>
      <c r="B49" s="307"/>
      <c r="C49" s="307"/>
      <c r="D49" s="307"/>
      <c r="E49" s="307"/>
      <c r="F49" s="307"/>
      <c r="G49" s="311"/>
      <c r="H49" s="312"/>
      <c r="I49" s="312"/>
      <c r="J49" s="312"/>
      <c r="K49" s="312"/>
      <c r="L49" s="313"/>
      <c r="M49" s="294"/>
      <c r="N49" s="48"/>
    </row>
    <row r="50" spans="1:14" ht="18" customHeight="1" x14ac:dyDescent="0.25">
      <c r="A50" s="296"/>
      <c r="B50" s="300"/>
      <c r="C50" s="62">
        <f>SUM(C51:C60)</f>
        <v>0</v>
      </c>
      <c r="D50" s="62">
        <f>SUM(D51:D60)</f>
        <v>0</v>
      </c>
      <c r="E50" s="62">
        <f>SUM(E51:E60)</f>
        <v>0</v>
      </c>
      <c r="F50" s="62">
        <f>SUM(F51:F60)</f>
        <v>0</v>
      </c>
      <c r="G50" s="314"/>
      <c r="H50" s="315"/>
      <c r="I50" s="315"/>
      <c r="J50" s="315"/>
      <c r="K50" s="315"/>
      <c r="L50" s="316"/>
      <c r="M50" s="295"/>
      <c r="N50" s="48"/>
    </row>
    <row r="51" spans="1:14" x14ac:dyDescent="0.25">
      <c r="A51" s="297"/>
      <c r="B51" s="301"/>
      <c r="C51" s="86"/>
      <c r="D51" s="86"/>
      <c r="E51" s="86"/>
      <c r="F51" s="86"/>
      <c r="G51" s="88"/>
      <c r="H51" s="110"/>
      <c r="I51" s="111"/>
      <c r="J51" s="112"/>
      <c r="K51" s="88"/>
      <c r="L51" s="89"/>
      <c r="M51" s="345"/>
      <c r="N51" s="48"/>
    </row>
    <row r="52" spans="1:14" x14ac:dyDescent="0.25">
      <c r="A52" s="297"/>
      <c r="B52" s="301"/>
      <c r="C52" s="86"/>
      <c r="D52" s="86"/>
      <c r="E52" s="86"/>
      <c r="F52" s="86"/>
      <c r="G52" s="88"/>
      <c r="H52" s="110"/>
      <c r="I52" s="111"/>
      <c r="J52" s="112"/>
      <c r="K52" s="88"/>
      <c r="L52" s="89"/>
      <c r="M52" s="346"/>
      <c r="N52" s="48"/>
    </row>
    <row r="53" spans="1:14" x14ac:dyDescent="0.25">
      <c r="A53" s="297"/>
      <c r="B53" s="301"/>
      <c r="C53" s="86"/>
      <c r="D53" s="86"/>
      <c r="E53" s="86"/>
      <c r="F53" s="86"/>
      <c r="G53" s="91"/>
      <c r="H53" s="91"/>
      <c r="I53" s="113"/>
      <c r="J53" s="114"/>
      <c r="K53" s="91"/>
      <c r="L53" s="89"/>
      <c r="M53" s="346"/>
      <c r="N53" s="48"/>
    </row>
    <row r="54" spans="1:14" x14ac:dyDescent="0.25">
      <c r="A54" s="298"/>
      <c r="B54" s="301"/>
      <c r="C54" s="86"/>
      <c r="D54" s="86"/>
      <c r="E54" s="86"/>
      <c r="F54" s="86"/>
      <c r="G54" s="91"/>
      <c r="H54" s="91"/>
      <c r="I54" s="113"/>
      <c r="J54" s="114"/>
      <c r="K54" s="91"/>
      <c r="L54" s="89"/>
      <c r="M54" s="346"/>
      <c r="N54" s="48"/>
    </row>
    <row r="55" spans="1:14" x14ac:dyDescent="0.25">
      <c r="A55" s="298"/>
      <c r="B55" s="301"/>
      <c r="C55" s="86"/>
      <c r="D55" s="86"/>
      <c r="E55" s="86"/>
      <c r="F55" s="86"/>
      <c r="G55" s="91"/>
      <c r="H55" s="91"/>
      <c r="I55" s="113"/>
      <c r="J55" s="114"/>
      <c r="K55" s="91"/>
      <c r="L55" s="89"/>
      <c r="M55" s="346"/>
      <c r="N55" s="48"/>
    </row>
    <row r="56" spans="1:14" x14ac:dyDescent="0.25">
      <c r="A56" s="298"/>
      <c r="B56" s="301"/>
      <c r="C56" s="86"/>
      <c r="D56" s="86"/>
      <c r="E56" s="86"/>
      <c r="F56" s="86"/>
      <c r="G56" s="91"/>
      <c r="H56" s="91"/>
      <c r="I56" s="113"/>
      <c r="J56" s="114"/>
      <c r="K56" s="91"/>
      <c r="L56" s="89"/>
      <c r="M56" s="346"/>
      <c r="N56" s="48"/>
    </row>
    <row r="57" spans="1:14" x14ac:dyDescent="0.25">
      <c r="A57" s="298"/>
      <c r="B57" s="301"/>
      <c r="C57" s="86"/>
      <c r="D57" s="86"/>
      <c r="E57" s="86"/>
      <c r="F57" s="86"/>
      <c r="G57" s="91"/>
      <c r="H57" s="91"/>
      <c r="I57" s="113"/>
      <c r="J57" s="114"/>
      <c r="K57" s="91"/>
      <c r="L57" s="89"/>
      <c r="M57" s="346"/>
      <c r="N57" s="48"/>
    </row>
    <row r="58" spans="1:14" x14ac:dyDescent="0.25">
      <c r="A58" s="298"/>
      <c r="B58" s="301"/>
      <c r="C58" s="86"/>
      <c r="D58" s="86"/>
      <c r="E58" s="86"/>
      <c r="F58" s="86"/>
      <c r="G58" s="91"/>
      <c r="H58" s="91"/>
      <c r="I58" s="113"/>
      <c r="J58" s="114"/>
      <c r="K58" s="91"/>
      <c r="L58" s="89"/>
      <c r="M58" s="346"/>
      <c r="N58" s="48"/>
    </row>
    <row r="59" spans="1:14" x14ac:dyDescent="0.25">
      <c r="A59" s="298"/>
      <c r="B59" s="301"/>
      <c r="C59" s="86"/>
      <c r="D59" s="86"/>
      <c r="E59" s="86"/>
      <c r="F59" s="86"/>
      <c r="G59" s="91"/>
      <c r="H59" s="91"/>
      <c r="I59" s="113"/>
      <c r="J59" s="114"/>
      <c r="K59" s="91"/>
      <c r="L59" s="89"/>
      <c r="M59" s="346"/>
      <c r="N59" s="48"/>
    </row>
    <row r="60" spans="1:14" x14ac:dyDescent="0.25">
      <c r="A60" s="299"/>
      <c r="B60" s="302"/>
      <c r="C60" s="168"/>
      <c r="D60" s="168"/>
      <c r="E60" s="168"/>
      <c r="F60" s="168"/>
      <c r="G60" s="92"/>
      <c r="H60" s="92"/>
      <c r="I60" s="115"/>
      <c r="J60" s="116"/>
      <c r="K60" s="92"/>
      <c r="L60" s="117"/>
      <c r="M60" s="347"/>
      <c r="N60" s="48"/>
    </row>
    <row r="61" spans="1:14" x14ac:dyDescent="0.25">
      <c r="A61" s="48"/>
      <c r="B61" s="63"/>
      <c r="C61" s="63"/>
      <c r="D61" s="63"/>
      <c r="E61" s="63"/>
      <c r="F61" s="63"/>
      <c r="G61" s="63"/>
      <c r="H61" s="63"/>
      <c r="I61" s="63"/>
      <c r="J61" s="78"/>
      <c r="K61" s="63"/>
      <c r="L61" s="63"/>
      <c r="M61" s="63"/>
      <c r="N61" s="48"/>
    </row>
  </sheetData>
  <sheetProtection algorithmName="SHA-512" hashValue="i2cRsNOvjr3nuBR62QWUf06S4bWBYbA7csWS0zKTKC5opPVl57KPBftTuxGld1xWdhChx+0tj0CF0ikBzvhUjA==" saltValue="DCGzZNc8UgHoLYMU/AsoFg==" spinCount="100000" sheet="1" objects="1" scenarios="1" insertRows="0"/>
  <mergeCells count="53">
    <mergeCell ref="M6:M8"/>
    <mergeCell ref="C7:F7"/>
    <mergeCell ref="G7:G8"/>
    <mergeCell ref="H7:H8"/>
    <mergeCell ref="I7:I8"/>
    <mergeCell ref="J2:J3"/>
    <mergeCell ref="K2:L2"/>
    <mergeCell ref="A6:A8"/>
    <mergeCell ref="B6:B8"/>
    <mergeCell ref="C6:L6"/>
    <mergeCell ref="J7:J8"/>
    <mergeCell ref="K7:K8"/>
    <mergeCell ref="L7:L8"/>
    <mergeCell ref="G9:L11"/>
    <mergeCell ref="M9:M11"/>
    <mergeCell ref="A10:A21"/>
    <mergeCell ref="B11:B21"/>
    <mergeCell ref="M12:M21"/>
    <mergeCell ref="B9:B10"/>
    <mergeCell ref="C9:C10"/>
    <mergeCell ref="D9:D10"/>
    <mergeCell ref="E9:E10"/>
    <mergeCell ref="F9:F10"/>
    <mergeCell ref="G22:L24"/>
    <mergeCell ref="M22:M24"/>
    <mergeCell ref="A23:A34"/>
    <mergeCell ref="B24:B34"/>
    <mergeCell ref="M25:M34"/>
    <mergeCell ref="B22:B23"/>
    <mergeCell ref="C22:C23"/>
    <mergeCell ref="D22:D23"/>
    <mergeCell ref="E22:E23"/>
    <mergeCell ref="F22:F23"/>
    <mergeCell ref="G35:L37"/>
    <mergeCell ref="M35:M37"/>
    <mergeCell ref="A36:A47"/>
    <mergeCell ref="B37:B47"/>
    <mergeCell ref="M38:M47"/>
    <mergeCell ref="B35:B36"/>
    <mergeCell ref="C35:C36"/>
    <mergeCell ref="D35:D36"/>
    <mergeCell ref="E35:E36"/>
    <mergeCell ref="F35:F36"/>
    <mergeCell ref="B48:B49"/>
    <mergeCell ref="C48:C49"/>
    <mergeCell ref="M48:M50"/>
    <mergeCell ref="A49:A60"/>
    <mergeCell ref="B50:B60"/>
    <mergeCell ref="M51:M60"/>
    <mergeCell ref="D48:D49"/>
    <mergeCell ref="E48:E49"/>
    <mergeCell ref="F48:F49"/>
    <mergeCell ref="G48:L50"/>
  </mergeCells>
  <pageMargins left="0.31496062992125984" right="0.31496062992125984" top="0.55118110236220474" bottom="0.15748031496062992" header="0.31496062992125984" footer="0.31496062992125984"/>
  <pageSetup paperSize="9" scale="75" orientation="landscape" blackAndWhite="1" verticalDpi="0" r:id="rId1"/>
  <headerFooter>
    <oddHeader>&amp;L&amp;"Arial,Italic"&amp;9&amp;F&amp;R&amp;"Arial,Italic"&amp;9&amp;A, lk &amp;P (&amp;N)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N48"/>
  <sheetViews>
    <sheetView showGridLines="0" zoomScaleNormal="100" workbookViewId="0">
      <pane xSplit="1" ySplit="8" topLeftCell="B18" activePane="bottomRight" state="frozen"/>
      <selection activeCell="C22" sqref="C22:C23"/>
      <selection pane="topRight" activeCell="C22" sqref="C22:C23"/>
      <selection pane="bottomLeft" activeCell="C22" sqref="C22:C23"/>
      <selection pane="bottomRight" activeCell="C22" sqref="C22:C23"/>
    </sheetView>
  </sheetViews>
  <sheetFormatPr defaultColWidth="9.109375" defaultRowHeight="13.2" x14ac:dyDescent="0.25"/>
  <cols>
    <col min="1" max="1" width="15.5546875" style="39" customWidth="1"/>
    <col min="2" max="2" width="9.109375" style="43"/>
    <col min="3" max="4" width="10.44140625" style="43" customWidth="1"/>
    <col min="5" max="6" width="9.109375" style="43"/>
    <col min="7" max="7" width="13.88671875" style="43" customWidth="1"/>
    <col min="8" max="8" width="12.109375" style="43" customWidth="1"/>
    <col min="9" max="9" width="11.6640625" style="43" customWidth="1"/>
    <col min="10" max="10" width="48.5546875" style="79" customWidth="1"/>
    <col min="11" max="11" width="11.33203125" style="43" customWidth="1"/>
    <col min="12" max="12" width="12.44140625" style="43" customWidth="1"/>
    <col min="13" max="13" width="11.5546875" style="43" customWidth="1"/>
    <col min="14" max="14" width="6.109375" style="39" customWidth="1"/>
    <col min="15" max="16384" width="9.109375" style="39"/>
  </cols>
  <sheetData>
    <row r="1" spans="1:14" ht="18.75" customHeight="1" x14ac:dyDescent="0.25">
      <c r="A1" s="44"/>
      <c r="B1" s="45"/>
      <c r="C1" s="45"/>
      <c r="D1" s="45" t="str">
        <f>Eelarve!B9</f>
        <v>(ühingu nimi)</v>
      </c>
      <c r="E1" s="45"/>
      <c r="F1" s="45"/>
      <c r="G1" s="45"/>
      <c r="H1" s="45"/>
      <c r="I1" s="46"/>
      <c r="J1" s="77"/>
      <c r="K1" s="47"/>
      <c r="L1" s="47"/>
      <c r="M1" s="45"/>
      <c r="N1" s="48"/>
    </row>
    <row r="2" spans="1:14" ht="15.6" x14ac:dyDescent="0.25">
      <c r="A2" s="49" t="s">
        <v>138</v>
      </c>
      <c r="B2" s="45"/>
      <c r="C2" s="45"/>
      <c r="D2" s="45"/>
      <c r="E2" s="45"/>
      <c r="F2" s="45"/>
      <c r="G2" s="45"/>
      <c r="H2" s="45"/>
      <c r="I2" s="46"/>
      <c r="J2" s="318" t="str">
        <f>'1. Tööjõukulud'!J2:J3</f>
        <v>KÜSK projekti tunnus (objekt,kulukoht) toetuse saaja raamatupidamisdokumentidel:</v>
      </c>
      <c r="K2" s="319" t="s">
        <v>79</v>
      </c>
      <c r="L2" s="320"/>
      <c r="M2" s="68">
        <f>'1. Tööjõukulud'!M2</f>
        <v>0</v>
      </c>
      <c r="N2" s="48"/>
    </row>
    <row r="3" spans="1:14" ht="16.5" customHeight="1" x14ac:dyDescent="0.25">
      <c r="A3" s="64" t="s">
        <v>19</v>
      </c>
      <c r="B3" s="166">
        <f>Eelarve!E51</f>
        <v>0</v>
      </c>
      <c r="C3" s="166">
        <f>Eelarve!F51</f>
        <v>0</v>
      </c>
      <c r="D3" s="166">
        <f>Eelarve!G51</f>
        <v>0</v>
      </c>
      <c r="E3" s="166">
        <f>Eelarve!H51</f>
        <v>0</v>
      </c>
      <c r="F3" s="166">
        <f>Eelarve!I51</f>
        <v>0</v>
      </c>
      <c r="G3" s="50"/>
      <c r="H3" s="45"/>
      <c r="I3" s="51"/>
      <c r="J3" s="318"/>
      <c r="K3" s="47"/>
      <c r="L3" s="47"/>
      <c r="M3" s="67" t="s">
        <v>22</v>
      </c>
      <c r="N3" s="48"/>
    </row>
    <row r="4" spans="1:14" s="40" customFormat="1" ht="17.25" customHeight="1" x14ac:dyDescent="0.25">
      <c r="A4" s="52" t="s">
        <v>20</v>
      </c>
      <c r="B4" s="167"/>
      <c r="C4" s="167">
        <f>C11+C24+C37</f>
        <v>0</v>
      </c>
      <c r="D4" s="167">
        <f>D11+D24+D37</f>
        <v>0</v>
      </c>
      <c r="E4" s="167">
        <f>E11+E24+E37</f>
        <v>0</v>
      </c>
      <c r="F4" s="167">
        <f>F11+F24+F37</f>
        <v>0</v>
      </c>
      <c r="G4" s="53"/>
      <c r="H4" s="53"/>
      <c r="I4" s="54"/>
      <c r="J4" s="80">
        <f>'1. Tööjõukulud'!J4</f>
        <v>0</v>
      </c>
      <c r="K4" s="55"/>
      <c r="L4" s="55"/>
      <c r="M4" s="171">
        <f>B3-C4-D4-E4-F4</f>
        <v>0</v>
      </c>
      <c r="N4" s="56"/>
    </row>
    <row r="5" spans="1:14" ht="16.5" customHeight="1" x14ac:dyDescent="0.25">
      <c r="A5" s="57"/>
      <c r="B5" s="65" t="e">
        <f>(C4+D4+E4+F4)/B3</f>
        <v>#DIV/0!</v>
      </c>
      <c r="C5" s="66" t="str">
        <f>IF(C3&gt;0,C4/C3,"")</f>
        <v/>
      </c>
      <c r="D5" s="66" t="str">
        <f>IF(D3&gt;0,D4/D3,"")</f>
        <v/>
      </c>
      <c r="E5" s="66" t="str">
        <f>IF(E3&gt;0,E4/E3,"")</f>
        <v/>
      </c>
      <c r="F5" s="66" t="str">
        <f>IF(F3&gt;0,F4/F3,"")</f>
        <v/>
      </c>
      <c r="G5" s="45"/>
      <c r="H5" s="45"/>
      <c r="I5" s="46"/>
      <c r="J5" s="77"/>
      <c r="K5" s="47"/>
      <c r="L5" s="47"/>
      <c r="M5" s="45"/>
      <c r="N5" s="48"/>
    </row>
    <row r="6" spans="1:14" s="41" customFormat="1" ht="17.25" customHeight="1" x14ac:dyDescent="0.25">
      <c r="A6" s="329" t="s">
        <v>112</v>
      </c>
      <c r="B6" s="337" t="s">
        <v>11</v>
      </c>
      <c r="C6" s="321" t="s">
        <v>12</v>
      </c>
      <c r="D6" s="321"/>
      <c r="E6" s="321"/>
      <c r="F6" s="321"/>
      <c r="G6" s="322"/>
      <c r="H6" s="322"/>
      <c r="I6" s="322"/>
      <c r="J6" s="322"/>
      <c r="K6" s="322"/>
      <c r="L6" s="323"/>
      <c r="M6" s="348" t="s">
        <v>18</v>
      </c>
      <c r="N6" s="58"/>
    </row>
    <row r="7" spans="1:14" s="41" customFormat="1" ht="15.75" customHeight="1" x14ac:dyDescent="0.25">
      <c r="A7" s="330"/>
      <c r="B7" s="338"/>
      <c r="C7" s="340" t="s">
        <v>13</v>
      </c>
      <c r="D7" s="341"/>
      <c r="E7" s="341"/>
      <c r="F7" s="342"/>
      <c r="G7" s="327" t="s">
        <v>21</v>
      </c>
      <c r="H7" s="343" t="s">
        <v>14</v>
      </c>
      <c r="I7" s="327" t="s">
        <v>15</v>
      </c>
      <c r="J7" s="343" t="s">
        <v>16</v>
      </c>
      <c r="K7" s="333" t="str">
        <f>'1. Tööjõukulud'!K7:K8</f>
        <v>Dokumendi reg.number taotleja raamatu-pidamises</v>
      </c>
      <c r="L7" s="351" t="str">
        <f>'1. Tööjõukulud'!L7:L8</f>
        <v>Pangakontolt tasumise kuupäev</v>
      </c>
      <c r="M7" s="349"/>
      <c r="N7" s="58"/>
    </row>
    <row r="8" spans="1:14" ht="51.75" customHeight="1" x14ac:dyDescent="0.25">
      <c r="A8" s="331"/>
      <c r="B8" s="339"/>
      <c r="C8" s="59" t="s">
        <v>4</v>
      </c>
      <c r="D8" s="248" t="s">
        <v>99</v>
      </c>
      <c r="E8" s="192" t="s">
        <v>17</v>
      </c>
      <c r="F8" s="192" t="s">
        <v>106</v>
      </c>
      <c r="G8" s="328"/>
      <c r="H8" s="344"/>
      <c r="I8" s="328"/>
      <c r="J8" s="344"/>
      <c r="K8" s="334"/>
      <c r="L8" s="336"/>
      <c r="M8" s="350"/>
      <c r="N8" s="48"/>
    </row>
    <row r="9" spans="1:14" x14ac:dyDescent="0.25">
      <c r="A9" s="60"/>
      <c r="B9" s="306">
        <f>Eelarve!E52</f>
        <v>0</v>
      </c>
      <c r="C9" s="306">
        <f>Eelarve!F52</f>
        <v>0</v>
      </c>
      <c r="D9" s="306">
        <f>Eelarve!G52</f>
        <v>0</v>
      </c>
      <c r="E9" s="306" t="str">
        <f>Eelarve!H52</f>
        <v>x</v>
      </c>
      <c r="F9" s="306">
        <f>Eelarve!I52</f>
        <v>0</v>
      </c>
      <c r="G9" s="308"/>
      <c r="H9" s="309"/>
      <c r="I9" s="309"/>
      <c r="J9" s="309"/>
      <c r="K9" s="309"/>
      <c r="L9" s="310"/>
      <c r="M9" s="293">
        <f>B9-C11-D11-E11-F11</f>
        <v>0</v>
      </c>
      <c r="N9" s="48"/>
    </row>
    <row r="10" spans="1:14" s="42" customFormat="1" ht="4.5" customHeight="1" x14ac:dyDescent="0.25">
      <c r="A10" s="296" t="str">
        <f>Eelarve!A52</f>
        <v>6.1.</v>
      </c>
      <c r="B10" s="307"/>
      <c r="C10" s="307"/>
      <c r="D10" s="307"/>
      <c r="E10" s="307"/>
      <c r="F10" s="307"/>
      <c r="G10" s="311"/>
      <c r="H10" s="312"/>
      <c r="I10" s="312"/>
      <c r="J10" s="312"/>
      <c r="K10" s="312"/>
      <c r="L10" s="313"/>
      <c r="M10" s="294"/>
      <c r="N10" s="61"/>
    </row>
    <row r="11" spans="1:14" s="42" customFormat="1" ht="15.75" customHeight="1" x14ac:dyDescent="0.25">
      <c r="A11" s="296"/>
      <c r="B11" s="300"/>
      <c r="C11" s="62">
        <f>SUM(C12:C21)</f>
        <v>0</v>
      </c>
      <c r="D11" s="62">
        <f>SUM(D12:D21)</f>
        <v>0</v>
      </c>
      <c r="E11" s="62">
        <f>SUM(E12:E21)</f>
        <v>0</v>
      </c>
      <c r="F11" s="62">
        <f>SUM(F12:F21)</f>
        <v>0</v>
      </c>
      <c r="G11" s="314"/>
      <c r="H11" s="315"/>
      <c r="I11" s="315"/>
      <c r="J11" s="315"/>
      <c r="K11" s="315"/>
      <c r="L11" s="316"/>
      <c r="M11" s="295"/>
      <c r="N11" s="61"/>
    </row>
    <row r="12" spans="1:14" x14ac:dyDescent="0.25">
      <c r="A12" s="297"/>
      <c r="B12" s="301"/>
      <c r="C12" s="86"/>
      <c r="D12" s="86"/>
      <c r="E12" s="86"/>
      <c r="F12" s="86"/>
      <c r="G12" s="88"/>
      <c r="H12" s="110"/>
      <c r="I12" s="111"/>
      <c r="J12" s="112"/>
      <c r="K12" s="88"/>
      <c r="L12" s="89"/>
      <c r="M12" s="345"/>
      <c r="N12" s="48"/>
    </row>
    <row r="13" spans="1:14" x14ac:dyDescent="0.25">
      <c r="A13" s="297"/>
      <c r="B13" s="301"/>
      <c r="C13" s="86"/>
      <c r="D13" s="86"/>
      <c r="E13" s="86"/>
      <c r="F13" s="86"/>
      <c r="G13" s="88"/>
      <c r="H13" s="110"/>
      <c r="I13" s="111"/>
      <c r="J13" s="112"/>
      <c r="K13" s="88"/>
      <c r="L13" s="89"/>
      <c r="M13" s="346"/>
      <c r="N13" s="48"/>
    </row>
    <row r="14" spans="1:14" x14ac:dyDescent="0.25">
      <c r="A14" s="297"/>
      <c r="B14" s="301"/>
      <c r="C14" s="86"/>
      <c r="D14" s="86"/>
      <c r="E14" s="86"/>
      <c r="F14" s="86"/>
      <c r="G14" s="91"/>
      <c r="H14" s="110"/>
      <c r="I14" s="113"/>
      <c r="J14" s="114"/>
      <c r="K14" s="91"/>
      <c r="L14" s="89"/>
      <c r="M14" s="346"/>
      <c r="N14" s="48"/>
    </row>
    <row r="15" spans="1:14" x14ac:dyDescent="0.25">
      <c r="A15" s="298"/>
      <c r="B15" s="301"/>
      <c r="C15" s="86"/>
      <c r="D15" s="86"/>
      <c r="E15" s="86"/>
      <c r="F15" s="86"/>
      <c r="G15" s="91"/>
      <c r="H15" s="91"/>
      <c r="I15" s="113"/>
      <c r="J15" s="114"/>
      <c r="K15" s="91"/>
      <c r="L15" s="89"/>
      <c r="M15" s="346"/>
      <c r="N15" s="48"/>
    </row>
    <row r="16" spans="1:14" x14ac:dyDescent="0.25">
      <c r="A16" s="298"/>
      <c r="B16" s="301"/>
      <c r="C16" s="86"/>
      <c r="D16" s="86"/>
      <c r="E16" s="86"/>
      <c r="F16" s="86"/>
      <c r="G16" s="91"/>
      <c r="H16" s="91"/>
      <c r="I16" s="113"/>
      <c r="J16" s="114"/>
      <c r="K16" s="91"/>
      <c r="L16" s="89"/>
      <c r="M16" s="346"/>
      <c r="N16" s="48"/>
    </row>
    <row r="17" spans="1:14" x14ac:dyDescent="0.25">
      <c r="A17" s="298"/>
      <c r="B17" s="301"/>
      <c r="C17" s="86"/>
      <c r="D17" s="86"/>
      <c r="E17" s="86"/>
      <c r="F17" s="86"/>
      <c r="G17" s="91"/>
      <c r="H17" s="91"/>
      <c r="I17" s="113"/>
      <c r="J17" s="114"/>
      <c r="K17" s="91"/>
      <c r="L17" s="89"/>
      <c r="M17" s="346"/>
      <c r="N17" s="48"/>
    </row>
    <row r="18" spans="1:14" x14ac:dyDescent="0.25">
      <c r="A18" s="298"/>
      <c r="B18" s="301"/>
      <c r="C18" s="86"/>
      <c r="D18" s="86"/>
      <c r="E18" s="86"/>
      <c r="F18" s="86"/>
      <c r="G18" s="91"/>
      <c r="H18" s="91"/>
      <c r="I18" s="113"/>
      <c r="J18" s="114"/>
      <c r="K18" s="91"/>
      <c r="L18" s="89"/>
      <c r="M18" s="346"/>
      <c r="N18" s="48"/>
    </row>
    <row r="19" spans="1:14" x14ac:dyDescent="0.25">
      <c r="A19" s="298"/>
      <c r="B19" s="301"/>
      <c r="C19" s="86"/>
      <c r="D19" s="86"/>
      <c r="E19" s="86"/>
      <c r="F19" s="86"/>
      <c r="G19" s="91"/>
      <c r="H19" s="91"/>
      <c r="I19" s="113"/>
      <c r="J19" s="114"/>
      <c r="K19" s="91"/>
      <c r="L19" s="89"/>
      <c r="M19" s="346"/>
      <c r="N19" s="48"/>
    </row>
    <row r="20" spans="1:14" x14ac:dyDescent="0.25">
      <c r="A20" s="298"/>
      <c r="B20" s="301"/>
      <c r="C20" s="86"/>
      <c r="D20" s="86"/>
      <c r="E20" s="86"/>
      <c r="F20" s="86"/>
      <c r="G20" s="91"/>
      <c r="H20" s="91"/>
      <c r="I20" s="113"/>
      <c r="J20" s="114"/>
      <c r="K20" s="91"/>
      <c r="L20" s="89"/>
      <c r="M20" s="346"/>
      <c r="N20" s="48"/>
    </row>
    <row r="21" spans="1:14" x14ac:dyDescent="0.25">
      <c r="A21" s="299"/>
      <c r="B21" s="302"/>
      <c r="C21" s="168"/>
      <c r="D21" s="168"/>
      <c r="E21" s="168"/>
      <c r="F21" s="168"/>
      <c r="G21" s="92"/>
      <c r="H21" s="92"/>
      <c r="I21" s="115"/>
      <c r="J21" s="116"/>
      <c r="K21" s="92"/>
      <c r="L21" s="117"/>
      <c r="M21" s="347"/>
      <c r="N21" s="48"/>
    </row>
    <row r="22" spans="1:14" x14ac:dyDescent="0.25">
      <c r="A22" s="60"/>
      <c r="B22" s="306">
        <f>Eelarve!E53</f>
        <v>0</v>
      </c>
      <c r="C22" s="306">
        <f>Eelarve!F53</f>
        <v>0</v>
      </c>
      <c r="D22" s="306">
        <f>Eelarve!G53</f>
        <v>0</v>
      </c>
      <c r="E22" s="306" t="str">
        <f>Eelarve!H53</f>
        <v>x</v>
      </c>
      <c r="F22" s="306">
        <f>Eelarve!I53</f>
        <v>0</v>
      </c>
      <c r="G22" s="308"/>
      <c r="H22" s="309"/>
      <c r="I22" s="309"/>
      <c r="J22" s="309"/>
      <c r="K22" s="309"/>
      <c r="L22" s="310"/>
      <c r="M22" s="293">
        <f>B22-C24-D24-E24-F24</f>
        <v>0</v>
      </c>
      <c r="N22" s="48"/>
    </row>
    <row r="23" spans="1:14" ht="3.75" customHeight="1" x14ac:dyDescent="0.25">
      <c r="A23" s="296" t="str">
        <f>Eelarve!A53</f>
        <v>6.2.</v>
      </c>
      <c r="B23" s="307"/>
      <c r="C23" s="307"/>
      <c r="D23" s="307"/>
      <c r="E23" s="307"/>
      <c r="F23" s="307"/>
      <c r="G23" s="311"/>
      <c r="H23" s="312"/>
      <c r="I23" s="312"/>
      <c r="J23" s="312"/>
      <c r="K23" s="312"/>
      <c r="L23" s="313"/>
      <c r="M23" s="294"/>
      <c r="N23" s="48"/>
    </row>
    <row r="24" spans="1:14" ht="15" customHeight="1" x14ac:dyDescent="0.25">
      <c r="A24" s="296"/>
      <c r="B24" s="300"/>
      <c r="C24" s="62">
        <f>SUM(C25:C34)</f>
        <v>0</v>
      </c>
      <c r="D24" s="62">
        <f>SUM(D25:D34)</f>
        <v>0</v>
      </c>
      <c r="E24" s="62">
        <f>SUM(E25:E34)</f>
        <v>0</v>
      </c>
      <c r="F24" s="62">
        <f>SUM(F25:F34)</f>
        <v>0</v>
      </c>
      <c r="G24" s="314"/>
      <c r="H24" s="315"/>
      <c r="I24" s="315"/>
      <c r="J24" s="315"/>
      <c r="K24" s="315"/>
      <c r="L24" s="316"/>
      <c r="M24" s="295"/>
      <c r="N24" s="48"/>
    </row>
    <row r="25" spans="1:14" x14ac:dyDescent="0.25">
      <c r="A25" s="297"/>
      <c r="B25" s="301"/>
      <c r="C25" s="86"/>
      <c r="D25" s="86"/>
      <c r="E25" s="86"/>
      <c r="F25" s="86"/>
      <c r="G25" s="88"/>
      <c r="H25" s="110"/>
      <c r="I25" s="87"/>
      <c r="J25" s="107"/>
      <c r="K25" s="88"/>
      <c r="L25" s="89"/>
      <c r="M25" s="345"/>
      <c r="N25" s="48"/>
    </row>
    <row r="26" spans="1:14" x14ac:dyDescent="0.25">
      <c r="A26" s="297"/>
      <c r="B26" s="301"/>
      <c r="C26" s="86"/>
      <c r="D26" s="86"/>
      <c r="E26" s="86"/>
      <c r="F26" s="86"/>
      <c r="G26" s="88"/>
      <c r="H26" s="110"/>
      <c r="I26" s="87"/>
      <c r="J26" s="107"/>
      <c r="K26" s="88"/>
      <c r="L26" s="89"/>
      <c r="M26" s="346"/>
      <c r="N26" s="48"/>
    </row>
    <row r="27" spans="1:14" x14ac:dyDescent="0.25">
      <c r="A27" s="297"/>
      <c r="B27" s="301"/>
      <c r="C27" s="86"/>
      <c r="D27" s="86"/>
      <c r="E27" s="86"/>
      <c r="F27" s="86"/>
      <c r="G27" s="91"/>
      <c r="H27" s="91"/>
      <c r="I27" s="90"/>
      <c r="J27" s="108"/>
      <c r="K27" s="91"/>
      <c r="L27" s="89"/>
      <c r="M27" s="346"/>
      <c r="N27" s="48"/>
    </row>
    <row r="28" spans="1:14" x14ac:dyDescent="0.25">
      <c r="A28" s="298"/>
      <c r="B28" s="301"/>
      <c r="C28" s="86"/>
      <c r="D28" s="86"/>
      <c r="E28" s="86"/>
      <c r="F28" s="86"/>
      <c r="G28" s="91"/>
      <c r="H28" s="91"/>
      <c r="I28" s="90"/>
      <c r="J28" s="108"/>
      <c r="K28" s="91"/>
      <c r="L28" s="89"/>
      <c r="M28" s="346"/>
      <c r="N28" s="48"/>
    </row>
    <row r="29" spans="1:14" x14ac:dyDescent="0.25">
      <c r="A29" s="298"/>
      <c r="B29" s="301"/>
      <c r="C29" s="86"/>
      <c r="D29" s="86"/>
      <c r="E29" s="86"/>
      <c r="F29" s="86"/>
      <c r="G29" s="91"/>
      <c r="H29" s="91"/>
      <c r="I29" s="90"/>
      <c r="J29" s="108"/>
      <c r="K29" s="91"/>
      <c r="L29" s="89"/>
      <c r="M29" s="346"/>
      <c r="N29" s="48"/>
    </row>
    <row r="30" spans="1:14" x14ac:dyDescent="0.25">
      <c r="A30" s="298"/>
      <c r="B30" s="301"/>
      <c r="C30" s="86"/>
      <c r="D30" s="86"/>
      <c r="E30" s="86"/>
      <c r="F30" s="86"/>
      <c r="G30" s="91"/>
      <c r="H30" s="91"/>
      <c r="I30" s="90"/>
      <c r="J30" s="108"/>
      <c r="K30" s="91"/>
      <c r="L30" s="89"/>
      <c r="M30" s="346"/>
      <c r="N30" s="48"/>
    </row>
    <row r="31" spans="1:14" x14ac:dyDescent="0.25">
      <c r="A31" s="298"/>
      <c r="B31" s="301"/>
      <c r="C31" s="86"/>
      <c r="D31" s="86"/>
      <c r="E31" s="86"/>
      <c r="F31" s="86"/>
      <c r="G31" s="91"/>
      <c r="H31" s="91"/>
      <c r="I31" s="90"/>
      <c r="J31" s="108"/>
      <c r="K31" s="91"/>
      <c r="L31" s="89"/>
      <c r="M31" s="346"/>
      <c r="N31" s="48"/>
    </row>
    <row r="32" spans="1:14" x14ac:dyDescent="0.25">
      <c r="A32" s="298"/>
      <c r="B32" s="301"/>
      <c r="C32" s="86"/>
      <c r="D32" s="86"/>
      <c r="E32" s="86"/>
      <c r="F32" s="86"/>
      <c r="G32" s="91"/>
      <c r="H32" s="91"/>
      <c r="I32" s="90"/>
      <c r="J32" s="108"/>
      <c r="K32" s="91"/>
      <c r="L32" s="89"/>
      <c r="M32" s="346"/>
      <c r="N32" s="48"/>
    </row>
    <row r="33" spans="1:14" x14ac:dyDescent="0.25">
      <c r="A33" s="298"/>
      <c r="B33" s="301"/>
      <c r="C33" s="86"/>
      <c r="D33" s="86"/>
      <c r="E33" s="86"/>
      <c r="F33" s="86"/>
      <c r="G33" s="91"/>
      <c r="H33" s="91"/>
      <c r="I33" s="90"/>
      <c r="J33" s="108"/>
      <c r="K33" s="91"/>
      <c r="L33" s="89"/>
      <c r="M33" s="346"/>
      <c r="N33" s="48"/>
    </row>
    <row r="34" spans="1:14" x14ac:dyDescent="0.25">
      <c r="A34" s="299"/>
      <c r="B34" s="302"/>
      <c r="C34" s="168"/>
      <c r="D34" s="168"/>
      <c r="E34" s="168"/>
      <c r="F34" s="168"/>
      <c r="G34" s="92"/>
      <c r="H34" s="92"/>
      <c r="I34" s="93"/>
      <c r="J34" s="109"/>
      <c r="K34" s="92"/>
      <c r="L34" s="117"/>
      <c r="M34" s="347"/>
      <c r="N34" s="48"/>
    </row>
    <row r="35" spans="1:14" x14ac:dyDescent="0.25">
      <c r="A35" s="60"/>
      <c r="B35" s="306">
        <f>Eelarve!E54</f>
        <v>0</v>
      </c>
      <c r="C35" s="306">
        <f>Eelarve!F54</f>
        <v>0</v>
      </c>
      <c r="D35" s="306">
        <f>Eelarve!G54</f>
        <v>0</v>
      </c>
      <c r="E35" s="306" t="str">
        <f>Eelarve!H54</f>
        <v>x</v>
      </c>
      <c r="F35" s="306">
        <f>Eelarve!I54</f>
        <v>0</v>
      </c>
      <c r="G35" s="308"/>
      <c r="H35" s="309"/>
      <c r="I35" s="309"/>
      <c r="J35" s="309"/>
      <c r="K35" s="309"/>
      <c r="L35" s="310"/>
      <c r="M35" s="293">
        <f>B35-C37-D37-E37-F37</f>
        <v>0</v>
      </c>
      <c r="N35" s="48"/>
    </row>
    <row r="36" spans="1:14" ht="4.5" customHeight="1" x14ac:dyDescent="0.25">
      <c r="A36" s="296">
        <f>Eelarve!A54</f>
        <v>0</v>
      </c>
      <c r="B36" s="307"/>
      <c r="C36" s="307"/>
      <c r="D36" s="307"/>
      <c r="E36" s="307"/>
      <c r="F36" s="307"/>
      <c r="G36" s="311"/>
      <c r="H36" s="312"/>
      <c r="I36" s="312"/>
      <c r="J36" s="312"/>
      <c r="K36" s="312"/>
      <c r="L36" s="313"/>
      <c r="M36" s="294"/>
      <c r="N36" s="48"/>
    </row>
    <row r="37" spans="1:14" ht="17.25" customHeight="1" x14ac:dyDescent="0.25">
      <c r="A37" s="296"/>
      <c r="B37" s="300"/>
      <c r="C37" s="62">
        <f>SUM(C38:C47)</f>
        <v>0</v>
      </c>
      <c r="D37" s="62">
        <f>SUM(D38:D47)</f>
        <v>0</v>
      </c>
      <c r="E37" s="62">
        <f>SUM(E38:E47)</f>
        <v>0</v>
      </c>
      <c r="F37" s="62">
        <f>SUM(F38:F47)</f>
        <v>0</v>
      </c>
      <c r="G37" s="314"/>
      <c r="H37" s="315"/>
      <c r="I37" s="315"/>
      <c r="J37" s="315"/>
      <c r="K37" s="315"/>
      <c r="L37" s="316"/>
      <c r="M37" s="295"/>
      <c r="N37" s="48"/>
    </row>
    <row r="38" spans="1:14" x14ac:dyDescent="0.25">
      <c r="A38" s="297"/>
      <c r="B38" s="301"/>
      <c r="C38" s="86"/>
      <c r="D38" s="86"/>
      <c r="E38" s="86"/>
      <c r="F38" s="86"/>
      <c r="G38" s="88"/>
      <c r="H38" s="110"/>
      <c r="I38" s="87"/>
      <c r="J38" s="107"/>
      <c r="K38" s="88"/>
      <c r="L38" s="89"/>
      <c r="M38" s="345"/>
      <c r="N38" s="48"/>
    </row>
    <row r="39" spans="1:14" x14ac:dyDescent="0.25">
      <c r="A39" s="297"/>
      <c r="B39" s="301"/>
      <c r="C39" s="86"/>
      <c r="D39" s="86"/>
      <c r="E39" s="86"/>
      <c r="F39" s="86"/>
      <c r="G39" s="88"/>
      <c r="H39" s="110"/>
      <c r="I39" s="87"/>
      <c r="J39" s="107"/>
      <c r="K39" s="88"/>
      <c r="L39" s="89"/>
      <c r="M39" s="346"/>
      <c r="N39" s="48"/>
    </row>
    <row r="40" spans="1:14" x14ac:dyDescent="0.25">
      <c r="A40" s="298"/>
      <c r="B40" s="301"/>
      <c r="C40" s="86"/>
      <c r="D40" s="86"/>
      <c r="E40" s="86"/>
      <c r="F40" s="86"/>
      <c r="G40" s="91"/>
      <c r="H40" s="91"/>
      <c r="I40" s="90"/>
      <c r="J40" s="108"/>
      <c r="K40" s="91"/>
      <c r="L40" s="89"/>
      <c r="M40" s="346"/>
      <c r="N40" s="48"/>
    </row>
    <row r="41" spans="1:14" x14ac:dyDescent="0.25">
      <c r="A41" s="298"/>
      <c r="B41" s="301"/>
      <c r="C41" s="86"/>
      <c r="D41" s="86"/>
      <c r="E41" s="86"/>
      <c r="F41" s="86"/>
      <c r="G41" s="91"/>
      <c r="H41" s="91"/>
      <c r="I41" s="90"/>
      <c r="J41" s="108"/>
      <c r="K41" s="91"/>
      <c r="L41" s="89"/>
      <c r="M41" s="346"/>
      <c r="N41" s="48"/>
    </row>
    <row r="42" spans="1:14" x14ac:dyDescent="0.25">
      <c r="A42" s="298"/>
      <c r="B42" s="301"/>
      <c r="C42" s="86"/>
      <c r="D42" s="86"/>
      <c r="E42" s="86"/>
      <c r="F42" s="86"/>
      <c r="G42" s="91"/>
      <c r="H42" s="91"/>
      <c r="I42" s="90"/>
      <c r="J42" s="108"/>
      <c r="K42" s="91"/>
      <c r="L42" s="89"/>
      <c r="M42" s="346"/>
      <c r="N42" s="48"/>
    </row>
    <row r="43" spans="1:14" x14ac:dyDescent="0.25">
      <c r="A43" s="298"/>
      <c r="B43" s="301"/>
      <c r="C43" s="86"/>
      <c r="D43" s="86"/>
      <c r="E43" s="86"/>
      <c r="F43" s="86"/>
      <c r="G43" s="91"/>
      <c r="H43" s="91"/>
      <c r="I43" s="90"/>
      <c r="J43" s="108"/>
      <c r="K43" s="91"/>
      <c r="L43" s="89"/>
      <c r="M43" s="346"/>
      <c r="N43" s="48"/>
    </row>
    <row r="44" spans="1:14" x14ac:dyDescent="0.25">
      <c r="A44" s="298"/>
      <c r="B44" s="301"/>
      <c r="C44" s="86"/>
      <c r="D44" s="86"/>
      <c r="E44" s="86"/>
      <c r="F44" s="86"/>
      <c r="G44" s="91"/>
      <c r="H44" s="91"/>
      <c r="I44" s="90"/>
      <c r="J44" s="108"/>
      <c r="K44" s="91"/>
      <c r="L44" s="89"/>
      <c r="M44" s="346"/>
      <c r="N44" s="48"/>
    </row>
    <row r="45" spans="1:14" x14ac:dyDescent="0.25">
      <c r="A45" s="298"/>
      <c r="B45" s="301"/>
      <c r="C45" s="86"/>
      <c r="D45" s="86"/>
      <c r="E45" s="86"/>
      <c r="F45" s="86"/>
      <c r="G45" s="91"/>
      <c r="H45" s="91"/>
      <c r="I45" s="90"/>
      <c r="J45" s="108"/>
      <c r="K45" s="91"/>
      <c r="L45" s="89"/>
      <c r="M45" s="346"/>
      <c r="N45" s="48"/>
    </row>
    <row r="46" spans="1:14" x14ac:dyDescent="0.25">
      <c r="A46" s="298"/>
      <c r="B46" s="301"/>
      <c r="C46" s="86"/>
      <c r="D46" s="86"/>
      <c r="E46" s="86"/>
      <c r="F46" s="86"/>
      <c r="G46" s="91"/>
      <c r="H46" s="91"/>
      <c r="I46" s="90"/>
      <c r="J46" s="108"/>
      <c r="K46" s="91"/>
      <c r="L46" s="89"/>
      <c r="M46" s="346"/>
      <c r="N46" s="48"/>
    </row>
    <row r="47" spans="1:14" x14ac:dyDescent="0.25">
      <c r="A47" s="299"/>
      <c r="B47" s="302"/>
      <c r="C47" s="168"/>
      <c r="D47" s="168"/>
      <c r="E47" s="168"/>
      <c r="F47" s="168"/>
      <c r="G47" s="92"/>
      <c r="H47" s="92"/>
      <c r="I47" s="93"/>
      <c r="J47" s="109"/>
      <c r="K47" s="92"/>
      <c r="L47" s="117"/>
      <c r="M47" s="347"/>
      <c r="N47" s="48"/>
    </row>
    <row r="48" spans="1:14" x14ac:dyDescent="0.25">
      <c r="A48" s="48"/>
      <c r="B48" s="63"/>
      <c r="C48" s="63"/>
      <c r="D48" s="63"/>
      <c r="E48" s="63"/>
      <c r="F48" s="63"/>
      <c r="G48" s="63"/>
      <c r="H48" s="63"/>
      <c r="I48" s="63"/>
      <c r="J48" s="78"/>
      <c r="K48" s="63"/>
      <c r="L48" s="63"/>
      <c r="M48" s="63"/>
      <c r="N48" s="48"/>
    </row>
  </sheetData>
  <sheetProtection algorithmName="SHA-512" hashValue="kZfvvwGEw5tYse5U75H3NxZslL1mRlCy9RU78BeKUQcDwTylpmgMaecBu6U+C0jf7AgdeRzANQJQnqs5CJUuDA==" saltValue="TTk05WCsDyw8X3nrqofgNQ==" spinCount="100000" sheet="1" objects="1" scenarios="1" insertRows="0"/>
  <mergeCells count="43">
    <mergeCell ref="M6:M8"/>
    <mergeCell ref="C7:F7"/>
    <mergeCell ref="G7:G8"/>
    <mergeCell ref="H7:H8"/>
    <mergeCell ref="I7:I8"/>
    <mergeCell ref="J2:J3"/>
    <mergeCell ref="K2:L2"/>
    <mergeCell ref="A6:A8"/>
    <mergeCell ref="B6:B8"/>
    <mergeCell ref="C6:L6"/>
    <mergeCell ref="J7:J8"/>
    <mergeCell ref="K7:K8"/>
    <mergeCell ref="L7:L8"/>
    <mergeCell ref="G9:L11"/>
    <mergeCell ref="M9:M11"/>
    <mergeCell ref="A10:A21"/>
    <mergeCell ref="B11:B21"/>
    <mergeCell ref="M12:M21"/>
    <mergeCell ref="B9:B10"/>
    <mergeCell ref="C9:C10"/>
    <mergeCell ref="D9:D10"/>
    <mergeCell ref="E9:E10"/>
    <mergeCell ref="F9:F10"/>
    <mergeCell ref="G22:L24"/>
    <mergeCell ref="M22:M24"/>
    <mergeCell ref="A23:A34"/>
    <mergeCell ref="B24:B34"/>
    <mergeCell ref="M25:M34"/>
    <mergeCell ref="B22:B23"/>
    <mergeCell ref="C22:C23"/>
    <mergeCell ref="D22:D23"/>
    <mergeCell ref="E22:E23"/>
    <mergeCell ref="F22:F23"/>
    <mergeCell ref="G35:L37"/>
    <mergeCell ref="M35:M37"/>
    <mergeCell ref="A36:A47"/>
    <mergeCell ref="B37:B47"/>
    <mergeCell ref="M38:M47"/>
    <mergeCell ref="B35:B36"/>
    <mergeCell ref="C35:C36"/>
    <mergeCell ref="D35:D36"/>
    <mergeCell ref="E35:E36"/>
    <mergeCell ref="F35:F36"/>
  </mergeCells>
  <pageMargins left="0.31496062992125984" right="0.31496062992125984" top="0.55118110236220474" bottom="0.15748031496062992" header="0.31496062992125984" footer="0.31496062992125984"/>
  <pageSetup paperSize="9" scale="75" orientation="landscape" blackAndWhite="1" verticalDpi="0" r:id="rId1"/>
  <headerFooter>
    <oddHeader>&amp;L&amp;"Arial,Italic"&amp;9&amp;F&amp;R&amp;"Arial,Italic"&amp;9&amp;A, lk &amp;P (&amp;N)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7030A0"/>
  </sheetPr>
  <dimension ref="A1:F19"/>
  <sheetViews>
    <sheetView showGridLines="0" zoomScaleNormal="100" workbookViewId="0">
      <pane xSplit="1" ySplit="8" topLeftCell="B9" activePane="bottomRight" state="frozen"/>
      <selection activeCell="C22" sqref="C22:C23"/>
      <selection pane="topRight" activeCell="C22" sqref="C22:C23"/>
      <selection pane="bottomLeft" activeCell="C22" sqref="C22:C23"/>
      <selection pane="bottomRight" activeCell="D32" sqref="D32"/>
    </sheetView>
  </sheetViews>
  <sheetFormatPr defaultColWidth="9.109375" defaultRowHeight="13.2" x14ac:dyDescent="0.25"/>
  <cols>
    <col min="1" max="1" width="19" style="39" customWidth="1"/>
    <col min="2" max="2" width="11.109375" style="43" customWidth="1"/>
    <col min="3" max="3" width="21.109375" style="43" customWidth="1"/>
    <col min="4" max="4" width="56.109375" style="79" customWidth="1"/>
    <col min="5" max="5" width="17.33203125" style="43" customWidth="1"/>
    <col min="6" max="6" width="6.109375" style="39" customWidth="1"/>
    <col min="7" max="16384" width="9.109375" style="39"/>
  </cols>
  <sheetData>
    <row r="1" spans="1:6" ht="18.75" customHeight="1" x14ac:dyDescent="0.25">
      <c r="A1" s="44"/>
      <c r="B1" s="277"/>
      <c r="C1" s="277"/>
      <c r="D1" s="77"/>
      <c r="E1" s="277"/>
      <c r="F1" s="48"/>
    </row>
    <row r="2" spans="1:6" ht="15.75" customHeight="1" x14ac:dyDescent="0.25">
      <c r="A2" s="49" t="s">
        <v>141</v>
      </c>
      <c r="B2" s="277"/>
      <c r="C2" s="277"/>
      <c r="D2" s="317" t="str">
        <f>'1. Tööjõukulud'!J2:J3</f>
        <v>KÜSK projekti tunnus (objekt,kulukoht) toetuse saaja raamatupidamisdokumentidel:</v>
      </c>
      <c r="E2" s="68">
        <f>'1. Tööjõukulud'!M2</f>
        <v>0</v>
      </c>
      <c r="F2" s="48"/>
    </row>
    <row r="3" spans="1:6" ht="16.5" customHeight="1" x14ac:dyDescent="0.25">
      <c r="A3" s="64" t="s">
        <v>19</v>
      </c>
      <c r="B3" s="166">
        <f>Eelarve!E55</f>
        <v>0</v>
      </c>
      <c r="C3" s="166">
        <f>Eelarve!F55</f>
        <v>0</v>
      </c>
      <c r="D3" s="317"/>
      <c r="E3" s="281"/>
      <c r="F3" s="48"/>
    </row>
    <row r="4" spans="1:6" s="40" customFormat="1" ht="17.25" customHeight="1" x14ac:dyDescent="0.25">
      <c r="A4" s="52" t="s">
        <v>20</v>
      </c>
      <c r="B4" s="167"/>
      <c r="C4" s="167">
        <f>C11</f>
        <v>0</v>
      </c>
      <c r="D4" s="80">
        <f>'1. Tööjõukulud'!J4</f>
        <v>0</v>
      </c>
      <c r="E4" s="171"/>
      <c r="F4" s="56"/>
    </row>
    <row r="5" spans="1:6" ht="16.5" customHeight="1" x14ac:dyDescent="0.25">
      <c r="A5" s="57"/>
      <c r="B5" s="65" t="e">
        <f>(C4)/B3</f>
        <v>#DIV/0!</v>
      </c>
      <c r="C5" s="282" t="str">
        <f>IF(C3&gt;0,C4/C3,"")</f>
        <v/>
      </c>
      <c r="D5" s="77"/>
      <c r="E5" s="277"/>
      <c r="F5" s="48"/>
    </row>
    <row r="6" spans="1:6" s="41" customFormat="1" ht="17.25" customHeight="1" x14ac:dyDescent="0.25">
      <c r="A6" s="329" t="s">
        <v>112</v>
      </c>
      <c r="B6" s="337" t="s">
        <v>11</v>
      </c>
      <c r="C6" s="367"/>
      <c r="D6" s="368"/>
      <c r="E6" s="348" t="s">
        <v>18</v>
      </c>
      <c r="F6" s="58"/>
    </row>
    <row r="7" spans="1:6" s="41" customFormat="1" ht="15.75" customHeight="1" x14ac:dyDescent="0.25">
      <c r="A7" s="330"/>
      <c r="B7" s="338"/>
      <c r="C7" s="278" t="s">
        <v>13</v>
      </c>
      <c r="D7" s="357" t="s">
        <v>125</v>
      </c>
      <c r="E7" s="349"/>
      <c r="F7" s="58"/>
    </row>
    <row r="8" spans="1:6" ht="48.75" customHeight="1" x14ac:dyDescent="0.25">
      <c r="A8" s="366"/>
      <c r="B8" s="328"/>
      <c r="C8" s="280" t="s">
        <v>4</v>
      </c>
      <c r="D8" s="358"/>
      <c r="E8" s="369"/>
      <c r="F8" s="48"/>
    </row>
    <row r="9" spans="1:6" x14ac:dyDescent="0.25">
      <c r="A9" s="279"/>
      <c r="B9" s="362">
        <f>Eelarve!E55</f>
        <v>0</v>
      </c>
      <c r="C9" s="362">
        <f>Eelarve!F55</f>
        <v>0</v>
      </c>
      <c r="D9" s="359"/>
      <c r="E9" s="293">
        <f>B9-C11</f>
        <v>0</v>
      </c>
      <c r="F9" s="48"/>
    </row>
    <row r="10" spans="1:6" s="42" customFormat="1" ht="7.5" customHeight="1" x14ac:dyDescent="0.25">
      <c r="A10" s="296" t="s">
        <v>141</v>
      </c>
      <c r="B10" s="363"/>
      <c r="C10" s="363"/>
      <c r="D10" s="360"/>
      <c r="E10" s="294"/>
      <c r="F10" s="61"/>
    </row>
    <row r="11" spans="1:6" s="42" customFormat="1" ht="15.75" customHeight="1" x14ac:dyDescent="0.25">
      <c r="A11" s="296"/>
      <c r="B11" s="300"/>
      <c r="C11" s="62">
        <f>SUM(C12:C18)</f>
        <v>0</v>
      </c>
      <c r="D11" s="361"/>
      <c r="E11" s="295"/>
      <c r="F11" s="61"/>
    </row>
    <row r="12" spans="1:6" x14ac:dyDescent="0.25">
      <c r="A12" s="296"/>
      <c r="B12" s="301"/>
      <c r="C12" s="86"/>
      <c r="D12" s="112"/>
      <c r="E12" s="345"/>
      <c r="F12" s="48"/>
    </row>
    <row r="13" spans="1:6" x14ac:dyDescent="0.25">
      <c r="A13" s="296"/>
      <c r="B13" s="301"/>
      <c r="C13" s="86"/>
      <c r="D13" s="112"/>
      <c r="E13" s="346"/>
      <c r="F13" s="48"/>
    </row>
    <row r="14" spans="1:6" x14ac:dyDescent="0.25">
      <c r="A14" s="296"/>
      <c r="B14" s="301"/>
      <c r="C14" s="86"/>
      <c r="D14" s="114"/>
      <c r="E14" s="346"/>
      <c r="F14" s="48"/>
    </row>
    <row r="15" spans="1:6" x14ac:dyDescent="0.25">
      <c r="A15" s="296"/>
      <c r="B15" s="301"/>
      <c r="C15" s="86"/>
      <c r="D15" s="114"/>
      <c r="E15" s="346"/>
      <c r="F15" s="48"/>
    </row>
    <row r="16" spans="1:6" x14ac:dyDescent="0.25">
      <c r="A16" s="296"/>
      <c r="B16" s="301"/>
      <c r="C16" s="86"/>
      <c r="D16" s="114"/>
      <c r="E16" s="346"/>
      <c r="F16" s="48"/>
    </row>
    <row r="17" spans="1:6" x14ac:dyDescent="0.25">
      <c r="A17" s="296"/>
      <c r="B17" s="301"/>
      <c r="C17" s="86"/>
      <c r="D17" s="114"/>
      <c r="E17" s="346"/>
      <c r="F17" s="48"/>
    </row>
    <row r="18" spans="1:6" x14ac:dyDescent="0.25">
      <c r="A18" s="364"/>
      <c r="B18" s="302"/>
      <c r="C18" s="168"/>
      <c r="D18" s="116"/>
      <c r="E18" s="347"/>
      <c r="F18" s="48"/>
    </row>
    <row r="19" spans="1:6" ht="22.5" customHeight="1" x14ac:dyDescent="0.25">
      <c r="A19" s="365" t="s">
        <v>126</v>
      </c>
      <c r="B19" s="365"/>
      <c r="C19" s="365"/>
      <c r="D19" s="365"/>
      <c r="E19" s="365"/>
      <c r="F19" s="48"/>
    </row>
  </sheetData>
  <sheetProtection algorithmName="SHA-512" hashValue="T5tTlt3C4hjeBbXPFZLB8zvDtfIfqxX7OgIxAjg5fiN126YEI5e5RNXRODI8QWuWxMM6+T1wBkMZOlWdoriELQ==" saltValue="ArqEBeVU27BQlkM0euMcIQ==" spinCount="100000" sheet="1" objects="1" scenarios="1" insertRows="0"/>
  <mergeCells count="14">
    <mergeCell ref="A10:A18"/>
    <mergeCell ref="B11:B18"/>
    <mergeCell ref="E12:E18"/>
    <mergeCell ref="A19:E19"/>
    <mergeCell ref="A6:A8"/>
    <mergeCell ref="B6:B8"/>
    <mergeCell ref="C6:D6"/>
    <mergeCell ref="E6:E8"/>
    <mergeCell ref="D2:D3"/>
    <mergeCell ref="D7:D8"/>
    <mergeCell ref="D9:D11"/>
    <mergeCell ref="E9:E11"/>
    <mergeCell ref="B9:B10"/>
    <mergeCell ref="C9:C10"/>
  </mergeCells>
  <pageMargins left="0.31496062992125984" right="0.31496062992125984" top="0.55118110236220474" bottom="0.15748031496062992" header="0.31496062992125984" footer="0.31496062992125984"/>
  <pageSetup paperSize="9" scale="75" orientation="landscape" blackAndWhite="1" verticalDpi="0" r:id="rId1"/>
  <headerFooter>
    <oddHeader>&amp;L&amp;"Arial,Italic"&amp;9&amp;F&amp;R&amp;"Arial,Italic"&amp;9&amp;A, lk &amp;P (&amp;N)</oddHeader>
  </headerFooter>
  <colBreaks count="1" manualBreakCount="1">
    <brk id="6" max="3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L31"/>
  <sheetViews>
    <sheetView showGridLines="0" zoomScaleNormal="100" workbookViewId="0">
      <pane xSplit="1" ySplit="7" topLeftCell="B8" activePane="bottomRight" state="frozen"/>
      <selection activeCell="C22" sqref="C22:C23"/>
      <selection pane="topRight" activeCell="C22" sqref="C22:C23"/>
      <selection pane="bottomLeft" activeCell="C22" sqref="C22:C23"/>
      <selection pane="bottomRight" activeCell="D39" sqref="D39"/>
    </sheetView>
  </sheetViews>
  <sheetFormatPr defaultRowHeight="13.2" x14ac:dyDescent="0.25"/>
  <cols>
    <col min="1" max="1" width="46.77734375" customWidth="1"/>
    <col min="2" max="2" width="11.109375" customWidth="1"/>
    <col min="4" max="4" width="14.33203125" style="69" customWidth="1"/>
    <col min="5" max="5" width="9.109375" style="70" customWidth="1"/>
    <col min="6" max="6" width="11" style="70" customWidth="1"/>
    <col min="7" max="7" width="14.6640625" style="70" customWidth="1"/>
    <col min="8" max="8" width="9.109375" style="70" customWidth="1"/>
    <col min="9" max="9" width="11" style="4" customWidth="1"/>
    <col min="10" max="10" width="11" customWidth="1"/>
  </cols>
  <sheetData>
    <row r="1" spans="1:12" ht="36" customHeight="1" x14ac:dyDescent="0.3">
      <c r="A1" s="84" t="s">
        <v>143</v>
      </c>
      <c r="B1" s="195"/>
      <c r="C1" s="48"/>
      <c r="D1" s="388" t="str">
        <f>Eelarve!B9</f>
        <v>(ühingu nimi)</v>
      </c>
      <c r="E1" s="388"/>
      <c r="F1" s="388"/>
      <c r="G1" s="388"/>
      <c r="H1" s="388"/>
      <c r="I1" s="388"/>
      <c r="J1" s="388"/>
      <c r="K1" s="48"/>
    </row>
    <row r="2" spans="1:12" ht="15.75" customHeight="1" x14ac:dyDescent="0.25">
      <c r="A2" s="195" t="s">
        <v>79</v>
      </c>
      <c r="B2" s="203">
        <f>Eelarve!B2</f>
        <v>0</v>
      </c>
      <c r="C2" s="48"/>
      <c r="D2" s="196"/>
      <c r="E2" s="196"/>
      <c r="F2" s="196"/>
      <c r="G2" s="196"/>
      <c r="H2" s="196"/>
      <c r="I2" s="196"/>
      <c r="J2" s="196"/>
      <c r="K2" s="48"/>
    </row>
    <row r="3" spans="1:12" s="2" customFormat="1" ht="52.5" customHeight="1" x14ac:dyDescent="0.25">
      <c r="A3" s="81" t="s">
        <v>5</v>
      </c>
      <c r="B3" s="389" t="str">
        <f>Eelarve!B10:J10</f>
        <v>(projekti nimi)</v>
      </c>
      <c r="C3" s="389"/>
      <c r="D3" s="389"/>
      <c r="E3" s="389"/>
      <c r="F3" s="202" t="s">
        <v>59</v>
      </c>
      <c r="G3" s="82">
        <f>Eelarve!B11</f>
        <v>41974</v>
      </c>
      <c r="H3" s="85" t="s">
        <v>30</v>
      </c>
      <c r="I3" s="83">
        <f>Eelarve!B12</f>
        <v>42369</v>
      </c>
      <c r="J3" s="71"/>
      <c r="K3" s="71"/>
    </row>
    <row r="4" spans="1:12" s="2" customFormat="1" ht="15.75" customHeight="1" x14ac:dyDescent="0.25">
      <c r="A4" s="401" t="s">
        <v>111</v>
      </c>
      <c r="B4" s="399"/>
      <c r="C4" s="367" t="s">
        <v>26</v>
      </c>
      <c r="D4" s="374" t="s">
        <v>31</v>
      </c>
      <c r="E4" s="404"/>
      <c r="F4" s="404"/>
      <c r="G4" s="404"/>
      <c r="H4" s="377"/>
      <c r="I4" s="374" t="s">
        <v>115</v>
      </c>
      <c r="J4" s="377" t="s">
        <v>28</v>
      </c>
      <c r="K4" s="71"/>
    </row>
    <row r="5" spans="1:12" s="2" customFormat="1" ht="18" customHeight="1" x14ac:dyDescent="0.25">
      <c r="A5" s="402"/>
      <c r="B5" s="400"/>
      <c r="C5" s="340"/>
      <c r="D5" s="375" t="s">
        <v>4</v>
      </c>
      <c r="E5" s="380" t="s">
        <v>91</v>
      </c>
      <c r="F5" s="380"/>
      <c r="G5" s="380"/>
      <c r="H5" s="378" t="s">
        <v>3</v>
      </c>
      <c r="I5" s="375"/>
      <c r="J5" s="378"/>
      <c r="K5" s="71"/>
    </row>
    <row r="6" spans="1:12" s="2" customFormat="1" ht="18" customHeight="1" x14ac:dyDescent="0.25">
      <c r="A6" s="402"/>
      <c r="B6" s="400"/>
      <c r="C6" s="340"/>
      <c r="D6" s="375"/>
      <c r="E6" s="380" t="s">
        <v>6</v>
      </c>
      <c r="F6" s="393" t="s">
        <v>27</v>
      </c>
      <c r="G6" s="384" t="s">
        <v>106</v>
      </c>
      <c r="H6" s="378"/>
      <c r="I6" s="375"/>
      <c r="J6" s="378"/>
      <c r="K6" s="71"/>
    </row>
    <row r="7" spans="1:12" s="2" customFormat="1" ht="27" customHeight="1" x14ac:dyDescent="0.25">
      <c r="A7" s="403"/>
      <c r="B7" s="344"/>
      <c r="C7" s="395"/>
      <c r="D7" s="376"/>
      <c r="E7" s="398"/>
      <c r="F7" s="394"/>
      <c r="G7" s="385"/>
      <c r="H7" s="379"/>
      <c r="I7" s="376"/>
      <c r="J7" s="379"/>
      <c r="K7" s="71"/>
    </row>
    <row r="8" spans="1:12" s="2" customFormat="1" ht="15.75" customHeight="1" x14ac:dyDescent="0.25">
      <c r="A8" s="390" t="str">
        <f>'1. Tööjõukulud'!A2</f>
        <v>1. Tööjõukulud</v>
      </c>
      <c r="B8" s="72" t="s">
        <v>26</v>
      </c>
      <c r="C8" s="173">
        <f>'1. Tööjõukulud'!B3</f>
        <v>0</v>
      </c>
      <c r="D8" s="174">
        <f>'1. Tööjõukulud'!C3</f>
        <v>0</v>
      </c>
      <c r="E8" s="175">
        <f>'1. Tööjõukulud'!D3</f>
        <v>0</v>
      </c>
      <c r="F8" s="175">
        <f>'1. Tööjõukulud'!E3</f>
        <v>0</v>
      </c>
      <c r="G8" s="175">
        <f>'1. Tööjõukulud'!F3</f>
        <v>0</v>
      </c>
      <c r="H8" s="176"/>
      <c r="I8" s="372" t="e">
        <f>H9/C8</f>
        <v>#DIV/0!</v>
      </c>
      <c r="J8" s="382">
        <f>C8-H9</f>
        <v>0</v>
      </c>
      <c r="K8" s="71"/>
    </row>
    <row r="9" spans="1:12" s="2" customFormat="1" ht="15.75" customHeight="1" x14ac:dyDescent="0.25">
      <c r="A9" s="331"/>
      <c r="B9" s="73" t="s">
        <v>29</v>
      </c>
      <c r="C9" s="177"/>
      <c r="D9" s="178">
        <f>'1. Tööjõukulud'!C4</f>
        <v>0</v>
      </c>
      <c r="E9" s="179">
        <f>'1. Tööjõukulud'!D4</f>
        <v>0</v>
      </c>
      <c r="F9" s="179">
        <f>'1. Tööjõukulud'!E4</f>
        <v>0</v>
      </c>
      <c r="G9" s="179">
        <f>'1. Tööjõukulud'!F4</f>
        <v>0</v>
      </c>
      <c r="H9" s="180">
        <f>SUM(D9:G9)</f>
        <v>0</v>
      </c>
      <c r="I9" s="373"/>
      <c r="J9" s="383"/>
      <c r="K9" s="71"/>
    </row>
    <row r="10" spans="1:12" s="2" customFormat="1" ht="15.75" customHeight="1" x14ac:dyDescent="0.25">
      <c r="A10" s="390" t="str">
        <f>'2. Tööd ja teenused'!A2</f>
        <v>2. Tellitud tööd ja teenused</v>
      </c>
      <c r="B10" s="72" t="s">
        <v>26</v>
      </c>
      <c r="C10" s="173">
        <f>'2. Tööd ja teenused'!B3</f>
        <v>0</v>
      </c>
      <c r="D10" s="174">
        <f>'2. Tööd ja teenused'!C3</f>
        <v>0</v>
      </c>
      <c r="E10" s="175">
        <f>'2. Tööd ja teenused'!D3</f>
        <v>0</v>
      </c>
      <c r="F10" s="175">
        <f>'2. Tööd ja teenused'!E3</f>
        <v>0</v>
      </c>
      <c r="G10" s="175">
        <f>'2. Tööd ja teenused'!F3</f>
        <v>0</v>
      </c>
      <c r="H10" s="176"/>
      <c r="I10" s="372" t="e">
        <f>H11/C10</f>
        <v>#DIV/0!</v>
      </c>
      <c r="J10" s="382">
        <f>C10-H11</f>
        <v>0</v>
      </c>
      <c r="K10" s="71"/>
      <c r="L10" s="290" t="s">
        <v>107</v>
      </c>
    </row>
    <row r="11" spans="1:12" s="2" customFormat="1" ht="15.75" customHeight="1" x14ac:dyDescent="0.25">
      <c r="A11" s="331"/>
      <c r="B11" s="73" t="s">
        <v>29</v>
      </c>
      <c r="C11" s="177"/>
      <c r="D11" s="178">
        <f>'2. Tööd ja teenused'!C4</f>
        <v>0</v>
      </c>
      <c r="E11" s="179">
        <f>'2. Tööd ja teenused'!D4</f>
        <v>0</v>
      </c>
      <c r="F11" s="179">
        <f>'2. Tööd ja teenused'!E4</f>
        <v>0</v>
      </c>
      <c r="G11" s="179">
        <f>'2. Tööd ja teenused'!F4</f>
        <v>0</v>
      </c>
      <c r="H11" s="180">
        <f>SUM(D11:G11)</f>
        <v>0</v>
      </c>
      <c r="I11" s="373"/>
      <c r="J11" s="383"/>
      <c r="K11" s="71"/>
    </row>
    <row r="12" spans="1:12" s="2" customFormat="1" ht="15.75" customHeight="1" x14ac:dyDescent="0.25">
      <c r="A12" s="391" t="str">
        <f>'3. Vahendid ja remont'!A2</f>
        <v>3. Projekti elluviimisega seotud vahendite soetamine ja remonditööd ning ehitusinvesteeringud</v>
      </c>
      <c r="B12" s="72" t="s">
        <v>26</v>
      </c>
      <c r="C12" s="173">
        <f>'3. Vahendid ja remont'!B3</f>
        <v>0</v>
      </c>
      <c r="D12" s="174">
        <f>'3. Vahendid ja remont'!C3</f>
        <v>0</v>
      </c>
      <c r="E12" s="175">
        <f>'3. Vahendid ja remont'!D3</f>
        <v>0</v>
      </c>
      <c r="F12" s="175">
        <f>'3. Vahendid ja remont'!E3</f>
        <v>0</v>
      </c>
      <c r="G12" s="175">
        <f>'3. Vahendid ja remont'!F3</f>
        <v>0</v>
      </c>
      <c r="H12" s="176"/>
      <c r="I12" s="372" t="e">
        <f>H13/C12</f>
        <v>#DIV/0!</v>
      </c>
      <c r="J12" s="382">
        <f>C12-H13</f>
        <v>0</v>
      </c>
      <c r="K12" s="71"/>
    </row>
    <row r="13" spans="1:12" s="2" customFormat="1" ht="15.75" customHeight="1" x14ac:dyDescent="0.25">
      <c r="A13" s="392"/>
      <c r="B13" s="73" t="s">
        <v>29</v>
      </c>
      <c r="C13" s="177"/>
      <c r="D13" s="178">
        <f>'3. Vahendid ja remont'!C4</f>
        <v>0</v>
      </c>
      <c r="E13" s="179">
        <f>'3. Vahendid ja remont'!D4</f>
        <v>0</v>
      </c>
      <c r="F13" s="179">
        <f>'3. Vahendid ja remont'!E4</f>
        <v>0</v>
      </c>
      <c r="G13" s="179">
        <f>'3. Vahendid ja remont'!F4</f>
        <v>0</v>
      </c>
      <c r="H13" s="180">
        <f>SUM(D13:G13)</f>
        <v>0</v>
      </c>
      <c r="I13" s="373"/>
      <c r="J13" s="383"/>
      <c r="K13" s="71"/>
    </row>
    <row r="14" spans="1:12" s="2" customFormat="1" ht="15.75" customHeight="1" x14ac:dyDescent="0.25">
      <c r="A14" s="391" t="str">
        <f>'4. Üritused'!A2</f>
        <v>4. Projekti ürituste korraldamisega seotud kulud vastavalt tegevuskavale</v>
      </c>
      <c r="B14" s="72" t="s">
        <v>26</v>
      </c>
      <c r="C14" s="173">
        <f>'4. Üritused'!B3</f>
        <v>0</v>
      </c>
      <c r="D14" s="174">
        <f>'4. Üritused'!C3</f>
        <v>0</v>
      </c>
      <c r="E14" s="175">
        <f>'4. Üritused'!D3</f>
        <v>0</v>
      </c>
      <c r="F14" s="175">
        <f>'4. Üritused'!E3</f>
        <v>0</v>
      </c>
      <c r="G14" s="175">
        <f>'4. Üritused'!F3</f>
        <v>0</v>
      </c>
      <c r="H14" s="176"/>
      <c r="I14" s="372" t="e">
        <f>H15/C14</f>
        <v>#DIV/0!</v>
      </c>
      <c r="J14" s="382">
        <f>C14-H15</f>
        <v>0</v>
      </c>
      <c r="K14" s="71"/>
    </row>
    <row r="15" spans="1:12" s="2" customFormat="1" ht="15.75" customHeight="1" x14ac:dyDescent="0.25">
      <c r="A15" s="392"/>
      <c r="B15" s="73" t="s">
        <v>29</v>
      </c>
      <c r="C15" s="177"/>
      <c r="D15" s="178">
        <f>'4. Üritused'!C4</f>
        <v>0</v>
      </c>
      <c r="E15" s="179">
        <f>'4. Üritused'!D4</f>
        <v>0</v>
      </c>
      <c r="F15" s="179">
        <f>'4. Üritused'!E4</f>
        <v>0</v>
      </c>
      <c r="G15" s="179">
        <f>'4. Üritused'!F4</f>
        <v>0</v>
      </c>
      <c r="H15" s="180">
        <f>SUM(D15:G15)</f>
        <v>0</v>
      </c>
      <c r="I15" s="373"/>
      <c r="J15" s="383"/>
      <c r="K15" s="71"/>
    </row>
    <row r="16" spans="1:12" s="2" customFormat="1" ht="15.75" customHeight="1" x14ac:dyDescent="0.25">
      <c r="A16" s="391" t="str">
        <f>'5. Info ja teavitus'!A2</f>
        <v>5. Projekti info- ja teavitustegevuste kulud (s.h. digitaalsed)</v>
      </c>
      <c r="B16" s="72" t="s">
        <v>26</v>
      </c>
      <c r="C16" s="173">
        <f>'5. Info ja teavitus'!B3</f>
        <v>0</v>
      </c>
      <c r="D16" s="174">
        <f>'5. Info ja teavitus'!C3</f>
        <v>0</v>
      </c>
      <c r="E16" s="175">
        <f>'5. Info ja teavitus'!D3</f>
        <v>0</v>
      </c>
      <c r="F16" s="175">
        <f>'5. Info ja teavitus'!E3</f>
        <v>0</v>
      </c>
      <c r="G16" s="175">
        <f>'5. Info ja teavitus'!F3</f>
        <v>0</v>
      </c>
      <c r="H16" s="176"/>
      <c r="I16" s="372" t="e">
        <f>H17/C16</f>
        <v>#DIV/0!</v>
      </c>
      <c r="J16" s="382">
        <f>C16-H17</f>
        <v>0</v>
      </c>
      <c r="K16" s="71"/>
    </row>
    <row r="17" spans="1:11" s="2" customFormat="1" ht="15.75" customHeight="1" x14ac:dyDescent="0.25">
      <c r="A17" s="392"/>
      <c r="B17" s="73" t="s">
        <v>29</v>
      </c>
      <c r="C17" s="177"/>
      <c r="D17" s="178">
        <f>'5. Info ja teavitus'!C4</f>
        <v>0</v>
      </c>
      <c r="E17" s="179">
        <f>'5. Info ja teavitus'!D4</f>
        <v>0</v>
      </c>
      <c r="F17" s="179">
        <f>'5. Info ja teavitus'!E4</f>
        <v>0</v>
      </c>
      <c r="G17" s="179">
        <f>'5. Info ja teavitus'!F4</f>
        <v>0</v>
      </c>
      <c r="H17" s="180">
        <f>SUM(D17:G17)</f>
        <v>0</v>
      </c>
      <c r="I17" s="373"/>
      <c r="J17" s="383"/>
      <c r="K17" s="71"/>
    </row>
    <row r="18" spans="1:11" s="2" customFormat="1" ht="15.75" customHeight="1" x14ac:dyDescent="0.25">
      <c r="A18" s="391" t="str">
        <f>'6. Muud kulud'!A2</f>
        <v>6. Muud projekti elluviimisega otseselt seotud kulud</v>
      </c>
      <c r="B18" s="72" t="s">
        <v>26</v>
      </c>
      <c r="C18" s="173">
        <f>'6. Muud kulud'!B3</f>
        <v>0</v>
      </c>
      <c r="D18" s="174">
        <f>'6. Muud kulud'!C3</f>
        <v>0</v>
      </c>
      <c r="E18" s="175">
        <f>'6. Muud kulud'!D3</f>
        <v>0</v>
      </c>
      <c r="F18" s="175">
        <f>'6. Muud kulud'!E3</f>
        <v>0</v>
      </c>
      <c r="G18" s="175">
        <f>'6. Muud kulud'!F3</f>
        <v>0</v>
      </c>
      <c r="H18" s="176"/>
      <c r="I18" s="372" t="e">
        <f>H19/C18</f>
        <v>#DIV/0!</v>
      </c>
      <c r="J18" s="382">
        <f>C18-H19</f>
        <v>0</v>
      </c>
      <c r="K18" s="71"/>
    </row>
    <row r="19" spans="1:11" s="2" customFormat="1" ht="15.75" customHeight="1" x14ac:dyDescent="0.25">
      <c r="A19" s="392"/>
      <c r="B19" s="73" t="s">
        <v>29</v>
      </c>
      <c r="C19" s="177"/>
      <c r="D19" s="178">
        <f>'6. Muud kulud'!C4</f>
        <v>0</v>
      </c>
      <c r="E19" s="179">
        <f>'6. Muud kulud'!D4</f>
        <v>0</v>
      </c>
      <c r="F19" s="179">
        <f>'6. Muud kulud'!E4</f>
        <v>0</v>
      </c>
      <c r="G19" s="179">
        <f>'6. Muud kulud'!F4</f>
        <v>0</v>
      </c>
      <c r="H19" s="180">
        <f>SUM(D19:G19)</f>
        <v>0</v>
      </c>
      <c r="I19" s="373"/>
      <c r="J19" s="383"/>
      <c r="K19" s="71"/>
    </row>
    <row r="20" spans="1:11" s="2" customFormat="1" ht="15.75" customHeight="1" x14ac:dyDescent="0.25">
      <c r="A20" s="329" t="str">
        <f>'7. Üld- ja arenduskulud'!A2</f>
        <v>7. Toetuse saaja üld- ja arenduskulud</v>
      </c>
      <c r="B20" s="72" t="s">
        <v>26</v>
      </c>
      <c r="C20" s="173">
        <f>'7. Üld- ja arenduskulud'!B3</f>
        <v>0</v>
      </c>
      <c r="D20" s="174">
        <f>'7. Üld- ja arenduskulud'!C3</f>
        <v>0</v>
      </c>
      <c r="E20" s="175"/>
      <c r="F20" s="175"/>
      <c r="G20" s="175"/>
      <c r="H20" s="176"/>
      <c r="I20" s="372" t="e">
        <f>H21/C20</f>
        <v>#DIV/0!</v>
      </c>
      <c r="J20" s="382">
        <f>C20-H21</f>
        <v>0</v>
      </c>
      <c r="K20" s="71"/>
    </row>
    <row r="21" spans="1:11" s="2" customFormat="1" ht="15.75" customHeight="1" thickBot="1" x14ac:dyDescent="0.3">
      <c r="A21" s="405"/>
      <c r="B21" s="74" t="s">
        <v>29</v>
      </c>
      <c r="C21" s="181"/>
      <c r="D21" s="182">
        <f>'7. Üld- ja arenduskulud'!C4</f>
        <v>0</v>
      </c>
      <c r="E21" s="183"/>
      <c r="F21" s="183"/>
      <c r="G21" s="183"/>
      <c r="H21" s="184">
        <f>SUM(D21:G21)</f>
        <v>0</v>
      </c>
      <c r="I21" s="381"/>
      <c r="J21" s="386"/>
      <c r="K21" s="71"/>
    </row>
    <row r="22" spans="1:11" s="2" customFormat="1" ht="21" customHeight="1" thickTop="1" x14ac:dyDescent="0.25">
      <c r="A22" s="250" t="s">
        <v>51</v>
      </c>
      <c r="B22" s="251"/>
      <c r="C22" s="252">
        <f>C8+C10+C12+C14+C16+C18+C20</f>
        <v>0</v>
      </c>
      <c r="D22" s="185">
        <f>D8+D10+D12+D14+D16+D18+D20</f>
        <v>0</v>
      </c>
      <c r="E22" s="185">
        <f t="shared" ref="E22:G22" si="0">E8+E10+E12+E14+E16+E18+E20</f>
        <v>0</v>
      </c>
      <c r="F22" s="185">
        <f t="shared" si="0"/>
        <v>0</v>
      </c>
      <c r="G22" s="185">
        <f t="shared" si="0"/>
        <v>0</v>
      </c>
      <c r="H22" s="186"/>
      <c r="I22" s="95"/>
      <c r="J22" s="189"/>
      <c r="K22" s="71"/>
    </row>
    <row r="23" spans="1:11" s="2" customFormat="1" ht="21" customHeight="1" x14ac:dyDescent="0.25">
      <c r="A23" s="253" t="s">
        <v>52</v>
      </c>
      <c r="B23" s="75"/>
      <c r="C23" s="187"/>
      <c r="D23" s="188">
        <f>D9+D11+D13+D15+D17+D19+D21</f>
        <v>0</v>
      </c>
      <c r="E23" s="188">
        <f t="shared" ref="E23:G23" si="1">E9+E11+E13+E15+E17+E19+E21</f>
        <v>0</v>
      </c>
      <c r="F23" s="188">
        <f t="shared" si="1"/>
        <v>0</v>
      </c>
      <c r="G23" s="188">
        <f t="shared" si="1"/>
        <v>0</v>
      </c>
      <c r="H23" s="254">
        <f>SUM(D23:G23)</f>
        <v>0</v>
      </c>
      <c r="I23" s="96" t="e">
        <f>H23/C22</f>
        <v>#DIV/0!</v>
      </c>
      <c r="J23" s="190">
        <f>C22-H23</f>
        <v>0</v>
      </c>
      <c r="K23" s="71"/>
    </row>
    <row r="24" spans="1:11" s="2" customFormat="1" ht="21" customHeight="1" x14ac:dyDescent="0.25">
      <c r="A24" s="272" t="s">
        <v>97</v>
      </c>
      <c r="B24" s="240"/>
      <c r="C24" s="241"/>
      <c r="D24" s="242" t="e">
        <f>D23/D22</f>
        <v>#DIV/0!</v>
      </c>
      <c r="E24" s="243" t="e">
        <f>E23/E22</f>
        <v>#DIV/0!</v>
      </c>
      <c r="F24" s="243" t="e">
        <f>F23/F22</f>
        <v>#DIV/0!</v>
      </c>
      <c r="G24" s="243" t="e">
        <f>G23/G22</f>
        <v>#DIV/0!</v>
      </c>
      <c r="H24" s="244"/>
      <c r="I24" s="97"/>
      <c r="J24" s="191"/>
      <c r="K24" s="71"/>
    </row>
    <row r="25" spans="1:11" s="2" customFormat="1" ht="19.5" customHeight="1" x14ac:dyDescent="0.25">
      <c r="A25" s="273" t="s">
        <v>92</v>
      </c>
      <c r="B25" s="245"/>
      <c r="C25" s="247"/>
      <c r="D25" s="276" t="e">
        <f>D23/H23</f>
        <v>#DIV/0!</v>
      </c>
      <c r="E25" s="274" t="e">
        <f>E23/H23</f>
        <v>#DIV/0!</v>
      </c>
      <c r="F25" s="274" t="e">
        <f>F23/H23</f>
        <v>#DIV/0!</v>
      </c>
      <c r="G25" s="274" t="e">
        <f>G23/H23</f>
        <v>#DIV/0!</v>
      </c>
      <c r="H25" s="246"/>
      <c r="I25" s="76"/>
      <c r="J25" s="71"/>
      <c r="K25" s="71"/>
    </row>
    <row r="26" spans="1:11" s="39" customFormat="1" ht="8.25" customHeight="1" x14ac:dyDescent="0.25">
      <c r="A26" s="396" t="str">
        <f>Eelarve!E5</f>
        <v>(aruande allkirjastaja nimi)</v>
      </c>
      <c r="B26" s="396"/>
      <c r="C26" s="396"/>
      <c r="D26" s="218"/>
      <c r="E26" s="219"/>
      <c r="F26" s="219"/>
      <c r="G26" s="219"/>
      <c r="H26" s="220"/>
      <c r="I26" s="221"/>
      <c r="J26" s="222"/>
      <c r="K26" s="48"/>
    </row>
    <row r="27" spans="1:11" ht="13.5" customHeight="1" x14ac:dyDescent="0.25">
      <c r="A27" s="397"/>
      <c r="B27" s="397"/>
      <c r="C27" s="397"/>
      <c r="D27" s="218"/>
      <c r="E27" s="223"/>
      <c r="F27" s="223"/>
      <c r="G27" s="223"/>
      <c r="H27" s="220"/>
      <c r="I27" s="387" t="str">
        <f>Eelarve!B3</f>
        <v>(esitamise kuupäev)</v>
      </c>
      <c r="J27" s="387"/>
      <c r="K27" s="48"/>
    </row>
    <row r="28" spans="1:11" x14ac:dyDescent="0.25">
      <c r="A28" s="224" t="s">
        <v>80</v>
      </c>
      <c r="B28" s="225"/>
      <c r="C28" s="226"/>
      <c r="D28" s="227"/>
      <c r="E28" s="292" t="s">
        <v>149</v>
      </c>
      <c r="F28" s="224"/>
      <c r="G28" s="224"/>
      <c r="H28" s="220"/>
      <c r="I28" s="370" t="s">
        <v>81</v>
      </c>
      <c r="J28" s="371"/>
      <c r="K28" s="48"/>
    </row>
    <row r="29" spans="1:11" x14ac:dyDescent="0.25">
      <c r="A29" s="228"/>
      <c r="B29" s="229"/>
      <c r="C29" s="222"/>
      <c r="D29" s="227"/>
      <c r="E29" s="220"/>
      <c r="F29" s="220"/>
      <c r="G29" s="220"/>
      <c r="H29" s="220"/>
      <c r="I29" s="221"/>
      <c r="J29" s="222"/>
      <c r="K29" s="48"/>
    </row>
    <row r="30" spans="1:11" x14ac:dyDescent="0.25">
      <c r="A30" s="230" t="s">
        <v>142</v>
      </c>
      <c r="B30" s="197"/>
      <c r="C30" s="231"/>
      <c r="D30" s="232"/>
      <c r="E30" s="233"/>
      <c r="F30" s="233"/>
      <c r="G30" s="233"/>
      <c r="H30" s="233"/>
      <c r="I30" s="234"/>
      <c r="J30" s="231"/>
    </row>
    <row r="31" spans="1:11" x14ac:dyDescent="0.25">
      <c r="A31" s="249" t="s">
        <v>98</v>
      </c>
    </row>
  </sheetData>
  <sheetProtection algorithmName="SHA-512" hashValue="uRmc8hDbzWTsjKcf6rshYabJk15JUHrv95zIZikp1Lmd2Uljp5fq26UxmsU0SKbESMkiiN9bgxcQA9AFl+iGAg==" saltValue="sHenYxgSecheDAix/RJaPQ==" spinCount="100000" sheet="1" objects="1" scenarios="1"/>
  <mergeCells count="38">
    <mergeCell ref="A26:C27"/>
    <mergeCell ref="D5:D7"/>
    <mergeCell ref="E6:E7"/>
    <mergeCell ref="J8:J9"/>
    <mergeCell ref="I10:I11"/>
    <mergeCell ref="B4:B7"/>
    <mergeCell ref="A4:A7"/>
    <mergeCell ref="D4:H4"/>
    <mergeCell ref="J10:J11"/>
    <mergeCell ref="A20:A21"/>
    <mergeCell ref="D1:J1"/>
    <mergeCell ref="B3:E3"/>
    <mergeCell ref="A8:A9"/>
    <mergeCell ref="A16:A17"/>
    <mergeCell ref="A18:A19"/>
    <mergeCell ref="F6:F7"/>
    <mergeCell ref="A14:A15"/>
    <mergeCell ref="I16:I17"/>
    <mergeCell ref="H5:H7"/>
    <mergeCell ref="I8:I9"/>
    <mergeCell ref="A10:A11"/>
    <mergeCell ref="C4:C7"/>
    <mergeCell ref="A12:A13"/>
    <mergeCell ref="I28:J28"/>
    <mergeCell ref="I18:I19"/>
    <mergeCell ref="I4:I7"/>
    <mergeCell ref="J4:J7"/>
    <mergeCell ref="E5:G5"/>
    <mergeCell ref="I20:I21"/>
    <mergeCell ref="J14:J15"/>
    <mergeCell ref="G6:G7"/>
    <mergeCell ref="J20:J21"/>
    <mergeCell ref="I27:J27"/>
    <mergeCell ref="J16:J17"/>
    <mergeCell ref="J18:J19"/>
    <mergeCell ref="I14:I15"/>
    <mergeCell ref="I12:I13"/>
    <mergeCell ref="J12:J13"/>
  </mergeCells>
  <conditionalFormatting sqref="D24">
    <cfRule type="cellIs" dxfId="6" priority="8" stopIfTrue="1" operator="greaterThan">
      <formula>1</formula>
    </cfRule>
  </conditionalFormatting>
  <conditionalFormatting sqref="I8:I11 I14:I21">
    <cfRule type="cellIs" dxfId="5" priority="7" stopIfTrue="1" operator="greaterThan">
      <formula>1.1</formula>
    </cfRule>
  </conditionalFormatting>
  <conditionalFormatting sqref="I8:I11 I14:I24">
    <cfRule type="cellIs" dxfId="4" priority="6" stopIfTrue="1" operator="lessThan">
      <formula>0.9</formula>
    </cfRule>
  </conditionalFormatting>
  <conditionalFormatting sqref="I12:I13">
    <cfRule type="cellIs" dxfId="3" priority="1" stopIfTrue="1" operator="lessThan">
      <formula>0.9</formula>
    </cfRule>
  </conditionalFormatting>
  <conditionalFormatting sqref="I12:I13">
    <cfRule type="cellIs" dxfId="2" priority="2" stopIfTrue="1" operator="greaterThan">
      <formula>1.1</formula>
    </cfRule>
  </conditionalFormatting>
  <pageMargins left="0.51181102362204722" right="0.31496062992125984" top="0.74803149606299213" bottom="0.35433070866141736" header="0.31496062992125984" footer="0.31496062992125984"/>
  <pageSetup paperSize="9" scale="85" orientation="landscape" blackAndWhite="1" r:id="rId1"/>
  <headerFooter>
    <oddHeader>&amp;L&amp;"Arial,Italic"&amp;8&amp;F&amp;R&amp;"Arial,Italic"&amp;9&amp;A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indexed="35"/>
    <pageSetUpPr fitToPage="1"/>
  </sheetPr>
  <dimension ref="A1:N74"/>
  <sheetViews>
    <sheetView showGridLines="0" tabSelected="1" zoomScaleNormal="100" zoomScaleSheetLayoutView="100" workbookViewId="0">
      <selection activeCell="E58" sqref="E58"/>
    </sheetView>
  </sheetViews>
  <sheetFormatPr defaultRowHeight="13.2" x14ac:dyDescent="0.25"/>
  <cols>
    <col min="1" max="1" width="39.33203125" customWidth="1"/>
    <col min="2" max="2" width="6.5546875" customWidth="1"/>
    <col min="3" max="3" width="8" customWidth="1"/>
    <col min="4" max="4" width="8.5546875" customWidth="1"/>
    <col min="5" max="5" width="9.88671875" customWidth="1"/>
    <col min="6" max="6" width="11.33203125" customWidth="1"/>
    <col min="7" max="7" width="7.6640625" customWidth="1"/>
    <col min="8" max="8" width="8.44140625" customWidth="1"/>
    <col min="9" max="9" width="10.88671875" customWidth="1"/>
    <col min="10" max="10" width="9.6640625" customWidth="1"/>
    <col min="11" max="11" width="4" style="27" customWidth="1"/>
  </cols>
  <sheetData>
    <row r="1" spans="1:11" s="210" customFormat="1" ht="13.8" x14ac:dyDescent="0.25">
      <c r="A1" s="237" t="s">
        <v>82</v>
      </c>
      <c r="E1" s="484"/>
      <c r="F1" s="484"/>
      <c r="K1" s="211"/>
    </row>
    <row r="2" spans="1:11" s="210" customFormat="1" ht="13.8" x14ac:dyDescent="0.25">
      <c r="A2" s="209" t="s">
        <v>79</v>
      </c>
      <c r="B2" s="486"/>
      <c r="C2" s="486"/>
      <c r="D2" s="486"/>
      <c r="E2" s="484"/>
      <c r="F2" s="484"/>
      <c r="K2" s="211"/>
    </row>
    <row r="3" spans="1:11" s="210" customFormat="1" ht="13.8" x14ac:dyDescent="0.25">
      <c r="A3" s="209" t="s">
        <v>25</v>
      </c>
      <c r="B3" s="486" t="s">
        <v>148</v>
      </c>
      <c r="C3" s="486"/>
      <c r="D3" s="486"/>
      <c r="E3" s="484"/>
      <c r="F3" s="484"/>
      <c r="K3" s="211"/>
    </row>
    <row r="4" spans="1:11" s="210" customFormat="1" ht="21" customHeight="1" x14ac:dyDescent="0.25">
      <c r="A4" s="461" t="s">
        <v>55</v>
      </c>
      <c r="B4" s="461"/>
      <c r="C4" s="461"/>
      <c r="D4" s="461"/>
      <c r="E4" s="461"/>
      <c r="F4" s="461"/>
      <c r="G4" s="451"/>
      <c r="H4" s="451"/>
      <c r="I4" s="451"/>
      <c r="J4" s="451"/>
      <c r="K4" s="211"/>
    </row>
    <row r="5" spans="1:11" s="210" customFormat="1" ht="33" customHeight="1" x14ac:dyDescent="0.25">
      <c r="A5" s="487" t="s">
        <v>83</v>
      </c>
      <c r="B5" s="487"/>
      <c r="C5" s="487"/>
      <c r="D5" s="487"/>
      <c r="E5" s="485" t="s">
        <v>147</v>
      </c>
      <c r="F5" s="485"/>
      <c r="G5" s="485"/>
      <c r="H5" s="485"/>
      <c r="I5" s="485"/>
      <c r="J5" s="485"/>
      <c r="K5" s="211"/>
    </row>
    <row r="6" spans="1:11" ht="15.6" x14ac:dyDescent="0.3">
      <c r="A6" s="200" t="s">
        <v>130</v>
      </c>
      <c r="B6" s="200"/>
      <c r="C6" s="214"/>
      <c r="D6" s="462"/>
      <c r="E6" s="462"/>
      <c r="F6" s="462"/>
      <c r="G6" s="463"/>
      <c r="H6" s="464"/>
      <c r="I6" s="464"/>
      <c r="J6" s="464"/>
    </row>
    <row r="7" spans="1:11" ht="22.95" customHeight="1" x14ac:dyDescent="0.3">
      <c r="A7" s="198" t="s">
        <v>0</v>
      </c>
      <c r="B7" s="199"/>
      <c r="C7" s="215"/>
      <c r="D7" s="216"/>
      <c r="E7" s="217"/>
      <c r="F7" s="217"/>
      <c r="G7" s="465"/>
      <c r="H7" s="466"/>
      <c r="I7" s="466"/>
      <c r="J7" s="466"/>
    </row>
    <row r="8" spans="1:11" ht="6" customHeight="1" thickBot="1" x14ac:dyDescent="0.3">
      <c r="A8" s="201"/>
      <c r="B8" s="201"/>
      <c r="C8" s="201"/>
      <c r="D8" s="212"/>
      <c r="E8" s="213"/>
      <c r="F8" s="213"/>
      <c r="G8" s="467"/>
      <c r="H8" s="467"/>
      <c r="I8" s="467"/>
      <c r="J8" s="467"/>
    </row>
    <row r="9" spans="1:11" ht="19.2" customHeight="1" x14ac:dyDescent="0.3">
      <c r="A9" s="36" t="s">
        <v>58</v>
      </c>
      <c r="B9" s="455" t="s">
        <v>146</v>
      </c>
      <c r="C9" s="456"/>
      <c r="D9" s="456"/>
      <c r="E9" s="456"/>
      <c r="F9" s="456"/>
      <c r="G9" s="456"/>
      <c r="H9" s="456"/>
      <c r="I9" s="456"/>
      <c r="J9" s="457"/>
    </row>
    <row r="10" spans="1:11" ht="18" customHeight="1" x14ac:dyDescent="0.3">
      <c r="A10" s="37" t="s">
        <v>5</v>
      </c>
      <c r="B10" s="458" t="s">
        <v>145</v>
      </c>
      <c r="C10" s="458"/>
      <c r="D10" s="458"/>
      <c r="E10" s="458"/>
      <c r="F10" s="458"/>
      <c r="G10" s="458"/>
      <c r="H10" s="458"/>
      <c r="I10" s="458"/>
      <c r="J10" s="459"/>
    </row>
    <row r="11" spans="1:11" ht="18" customHeight="1" x14ac:dyDescent="0.3">
      <c r="A11" s="37" t="s">
        <v>59</v>
      </c>
      <c r="B11" s="477">
        <v>41974</v>
      </c>
      <c r="C11" s="478"/>
      <c r="D11" s="478"/>
      <c r="E11" s="468"/>
      <c r="F11" s="469"/>
      <c r="G11" s="469"/>
      <c r="H11" s="469"/>
      <c r="I11" s="469"/>
      <c r="J11" s="470"/>
    </row>
    <row r="12" spans="1:11" ht="18" customHeight="1" thickBot="1" x14ac:dyDescent="0.35">
      <c r="A12" s="38" t="s">
        <v>60</v>
      </c>
      <c r="B12" s="460">
        <v>42369</v>
      </c>
      <c r="C12" s="460"/>
      <c r="D12" s="460"/>
      <c r="E12" s="471"/>
      <c r="F12" s="472"/>
      <c r="G12" s="472"/>
      <c r="H12" s="472"/>
      <c r="I12" s="472"/>
      <c r="J12" s="473"/>
    </row>
    <row r="13" spans="1:11" ht="8.4" customHeight="1" thickBot="1" x14ac:dyDescent="0.3"/>
    <row r="14" spans="1:11" ht="20.399999999999999" customHeight="1" x14ac:dyDescent="0.25">
      <c r="A14" s="443" t="s">
        <v>77</v>
      </c>
      <c r="B14" s="444"/>
      <c r="C14" s="444"/>
      <c r="D14" s="444"/>
      <c r="E14" s="445"/>
      <c r="F14" s="497" t="s">
        <v>78</v>
      </c>
      <c r="G14" s="498"/>
      <c r="H14" s="498"/>
      <c r="I14" s="498"/>
      <c r="J14" s="499"/>
    </row>
    <row r="15" spans="1:11" ht="18.600000000000001" customHeight="1" x14ac:dyDescent="0.25">
      <c r="A15" s="437" t="s">
        <v>111</v>
      </c>
      <c r="B15" s="440" t="s">
        <v>1</v>
      </c>
      <c r="C15" s="440" t="s">
        <v>61</v>
      </c>
      <c r="D15" s="440" t="s">
        <v>2</v>
      </c>
      <c r="E15" s="452" t="s">
        <v>3</v>
      </c>
      <c r="F15" s="494" t="s">
        <v>4</v>
      </c>
      <c r="G15" s="491" t="s">
        <v>91</v>
      </c>
      <c r="H15" s="491"/>
      <c r="I15" s="491"/>
      <c r="J15" s="474" t="s">
        <v>3</v>
      </c>
    </row>
    <row r="16" spans="1:11" ht="17.399999999999999" customHeight="1" x14ac:dyDescent="0.25">
      <c r="A16" s="438"/>
      <c r="B16" s="441"/>
      <c r="C16" s="441"/>
      <c r="D16" s="441"/>
      <c r="E16" s="453"/>
      <c r="F16" s="495"/>
      <c r="G16" s="449" t="s">
        <v>62</v>
      </c>
      <c r="H16" s="479" t="s">
        <v>17</v>
      </c>
      <c r="I16" s="479" t="s">
        <v>105</v>
      </c>
      <c r="J16" s="475"/>
    </row>
    <row r="17" spans="1:11" s="1" customFormat="1" ht="40.5" customHeight="1" thickBot="1" x14ac:dyDescent="0.3">
      <c r="A17" s="439"/>
      <c r="B17" s="442"/>
      <c r="C17" s="442"/>
      <c r="D17" s="442"/>
      <c r="E17" s="454"/>
      <c r="F17" s="496"/>
      <c r="G17" s="450"/>
      <c r="H17" s="480"/>
      <c r="I17" s="480"/>
      <c r="J17" s="476"/>
      <c r="K17" s="28"/>
    </row>
    <row r="18" spans="1:11" ht="13.8" hidden="1" thickBot="1" x14ac:dyDescent="0.3">
      <c r="A18" s="14"/>
      <c r="B18" s="15"/>
      <c r="C18" s="16"/>
      <c r="D18" s="17"/>
      <c r="E18" s="5"/>
      <c r="F18" s="18"/>
      <c r="G18" s="16"/>
      <c r="H18" s="16"/>
      <c r="I18" s="19"/>
      <c r="J18" s="5"/>
    </row>
    <row r="19" spans="1:11" s="3" customFormat="1" ht="24" customHeight="1" thickBot="1" x14ac:dyDescent="0.3">
      <c r="A19" s="417" t="s">
        <v>63</v>
      </c>
      <c r="B19" s="418"/>
      <c r="C19" s="418"/>
      <c r="D19" s="419"/>
      <c r="E19" s="122">
        <f t="shared" ref="E19:J19" si="0">SUM(E20:E26)</f>
        <v>0</v>
      </c>
      <c r="F19" s="123">
        <f>SUM(F20:F26)</f>
        <v>0</v>
      </c>
      <c r="G19" s="124">
        <f t="shared" si="0"/>
        <v>0</v>
      </c>
      <c r="H19" s="124">
        <f t="shared" si="0"/>
        <v>0</v>
      </c>
      <c r="I19" s="125">
        <f t="shared" si="0"/>
        <v>0</v>
      </c>
      <c r="J19" s="126">
        <f t="shared" si="0"/>
        <v>0</v>
      </c>
      <c r="K19" s="29" t="str">
        <f>IF(E19=J19," ","Eelarve ja fin.allikad pole omavahel tasakaalus")</f>
        <v xml:space="preserve"> </v>
      </c>
    </row>
    <row r="20" spans="1:11" ht="15.6" customHeight="1" x14ac:dyDescent="0.3">
      <c r="A20" s="127" t="s">
        <v>32</v>
      </c>
      <c r="B20" s="128"/>
      <c r="C20" s="33"/>
      <c r="D20" s="129"/>
      <c r="E20" s="130">
        <f t="shared" ref="E20:E24" si="1">C20*D20</f>
        <v>0</v>
      </c>
      <c r="F20" s="131"/>
      <c r="G20" s="132"/>
      <c r="H20" s="133" t="s">
        <v>9</v>
      </c>
      <c r="I20" s="134" t="s">
        <v>9</v>
      </c>
      <c r="J20" s="130">
        <f t="shared" ref="J20:J26" si="2">F20+G20</f>
        <v>0</v>
      </c>
      <c r="K20" s="29" t="str">
        <f t="shared" ref="K20:K54" si="3">IF(E20=J20," ","Eelarve ja fin.allikad pole omavahel tasakaalus")</f>
        <v xml:space="preserve"> </v>
      </c>
    </row>
    <row r="21" spans="1:11" ht="13.8" x14ac:dyDescent="0.3">
      <c r="A21" s="135" t="s">
        <v>64</v>
      </c>
      <c r="B21" s="136"/>
      <c r="C21" s="35"/>
      <c r="D21" s="137"/>
      <c r="E21" s="130">
        <f t="shared" si="1"/>
        <v>0</v>
      </c>
      <c r="F21" s="138"/>
      <c r="G21" s="139"/>
      <c r="H21" s="140" t="s">
        <v>9</v>
      </c>
      <c r="I21" s="141" t="s">
        <v>9</v>
      </c>
      <c r="J21" s="130">
        <f t="shared" si="2"/>
        <v>0</v>
      </c>
      <c r="K21" s="29" t="str">
        <f t="shared" si="3"/>
        <v xml:space="preserve"> </v>
      </c>
    </row>
    <row r="22" spans="1:11" ht="13.8" x14ac:dyDescent="0.3">
      <c r="A22" s="135" t="s">
        <v>33</v>
      </c>
      <c r="B22" s="136"/>
      <c r="C22" s="35"/>
      <c r="D22" s="137"/>
      <c r="E22" s="130">
        <f t="shared" si="1"/>
        <v>0</v>
      </c>
      <c r="F22" s="138"/>
      <c r="G22" s="139"/>
      <c r="H22" s="140" t="s">
        <v>9</v>
      </c>
      <c r="I22" s="141" t="s">
        <v>9</v>
      </c>
      <c r="J22" s="130">
        <f t="shared" si="2"/>
        <v>0</v>
      </c>
      <c r="K22" s="29" t="str">
        <f t="shared" si="3"/>
        <v xml:space="preserve"> </v>
      </c>
    </row>
    <row r="23" spans="1:11" ht="13.8" x14ac:dyDescent="0.3">
      <c r="A23" s="135" t="s">
        <v>65</v>
      </c>
      <c r="B23" s="136"/>
      <c r="C23" s="35"/>
      <c r="D23" s="137"/>
      <c r="E23" s="130">
        <f t="shared" si="1"/>
        <v>0</v>
      </c>
      <c r="F23" s="138"/>
      <c r="G23" s="139"/>
      <c r="H23" s="140" t="s">
        <v>9</v>
      </c>
      <c r="I23" s="141" t="s">
        <v>9</v>
      </c>
      <c r="J23" s="130">
        <f t="shared" si="2"/>
        <v>0</v>
      </c>
      <c r="K23" s="29" t="str">
        <f t="shared" si="3"/>
        <v xml:space="preserve"> </v>
      </c>
    </row>
    <row r="24" spans="1:11" ht="13.8" x14ac:dyDescent="0.3">
      <c r="A24" s="135" t="s">
        <v>53</v>
      </c>
      <c r="B24" s="136"/>
      <c r="C24" s="35"/>
      <c r="D24" s="137"/>
      <c r="E24" s="130">
        <f t="shared" si="1"/>
        <v>0</v>
      </c>
      <c r="F24" s="138"/>
      <c r="G24" s="139"/>
      <c r="H24" s="140" t="s">
        <v>9</v>
      </c>
      <c r="I24" s="141" t="s">
        <v>9</v>
      </c>
      <c r="J24" s="130">
        <f t="shared" si="2"/>
        <v>0</v>
      </c>
      <c r="K24" s="29" t="str">
        <f t="shared" si="3"/>
        <v xml:space="preserve"> </v>
      </c>
    </row>
    <row r="25" spans="1:11" ht="13.8" x14ac:dyDescent="0.3">
      <c r="A25" s="142" t="s">
        <v>131</v>
      </c>
      <c r="B25" s="143" t="s">
        <v>9</v>
      </c>
      <c r="C25" s="12" t="s">
        <v>9</v>
      </c>
      <c r="D25" s="144" t="s">
        <v>9</v>
      </c>
      <c r="E25" s="130">
        <f>SUM(E20:E24)*1%</f>
        <v>0</v>
      </c>
      <c r="F25" s="145">
        <f>SUM(F20:F24)*1%</f>
        <v>0</v>
      </c>
      <c r="G25" s="146">
        <f>SUM(G20:G24)*1%</f>
        <v>0</v>
      </c>
      <c r="H25" s="140" t="s">
        <v>9</v>
      </c>
      <c r="I25" s="141" t="s">
        <v>9</v>
      </c>
      <c r="J25" s="130">
        <f t="shared" si="2"/>
        <v>0</v>
      </c>
      <c r="K25" s="29" t="str">
        <f t="shared" si="3"/>
        <v xml:space="preserve"> </v>
      </c>
    </row>
    <row r="26" spans="1:11" ht="14.4" thickBot="1" x14ac:dyDescent="0.35">
      <c r="A26" s="147" t="s">
        <v>132</v>
      </c>
      <c r="B26" s="148" t="s">
        <v>9</v>
      </c>
      <c r="C26" s="13" t="s">
        <v>9</v>
      </c>
      <c r="D26" s="149" t="s">
        <v>9</v>
      </c>
      <c r="E26" s="130">
        <f>SUM(E20:E24)*33%</f>
        <v>0</v>
      </c>
      <c r="F26" s="150">
        <f>SUM(F20:F24)*33%</f>
        <v>0</v>
      </c>
      <c r="G26" s="151">
        <f>SUM(G20:G24)*33%</f>
        <v>0</v>
      </c>
      <c r="H26" s="152" t="s">
        <v>9</v>
      </c>
      <c r="I26" s="153" t="s">
        <v>9</v>
      </c>
      <c r="J26" s="130">
        <f t="shared" si="2"/>
        <v>0</v>
      </c>
      <c r="K26" s="29" t="str">
        <f t="shared" si="3"/>
        <v xml:space="preserve"> </v>
      </c>
    </row>
    <row r="27" spans="1:11" s="6" customFormat="1" ht="28.5" customHeight="1" thickBot="1" x14ac:dyDescent="0.3">
      <c r="A27" s="417" t="s">
        <v>75</v>
      </c>
      <c r="B27" s="423"/>
      <c r="C27" s="423"/>
      <c r="D27" s="424"/>
      <c r="E27" s="122">
        <f t="shared" ref="E27:J27" si="4">SUM(E28:E32)</f>
        <v>0</v>
      </c>
      <c r="F27" s="123">
        <f t="shared" si="4"/>
        <v>0</v>
      </c>
      <c r="G27" s="124">
        <f t="shared" si="4"/>
        <v>0</v>
      </c>
      <c r="H27" s="124">
        <f t="shared" si="4"/>
        <v>0</v>
      </c>
      <c r="I27" s="125">
        <f t="shared" si="4"/>
        <v>0</v>
      </c>
      <c r="J27" s="122">
        <f t="shared" si="4"/>
        <v>0</v>
      </c>
      <c r="K27" s="29" t="str">
        <f t="shared" si="3"/>
        <v xml:space="preserve"> </v>
      </c>
    </row>
    <row r="28" spans="1:11" ht="14.4" customHeight="1" x14ac:dyDescent="0.3">
      <c r="A28" s="127" t="s">
        <v>66</v>
      </c>
      <c r="B28" s="128"/>
      <c r="C28" s="33"/>
      <c r="D28" s="129"/>
      <c r="E28" s="130">
        <f t="shared" ref="E28:E32" si="5">C28*D28</f>
        <v>0</v>
      </c>
      <c r="F28" s="131"/>
      <c r="G28" s="132"/>
      <c r="H28" s="132"/>
      <c r="I28" s="154"/>
      <c r="J28" s="130">
        <f>SUM(F28:I28)</f>
        <v>0</v>
      </c>
      <c r="K28" s="29" t="str">
        <f t="shared" si="3"/>
        <v xml:space="preserve"> </v>
      </c>
    </row>
    <row r="29" spans="1:11" ht="13.8" x14ac:dyDescent="0.3">
      <c r="A29" s="155" t="s">
        <v>34</v>
      </c>
      <c r="B29" s="156"/>
      <c r="C29" s="34"/>
      <c r="D29" s="154"/>
      <c r="E29" s="130">
        <f t="shared" si="5"/>
        <v>0</v>
      </c>
      <c r="F29" s="131"/>
      <c r="G29" s="132"/>
      <c r="H29" s="132"/>
      <c r="I29" s="154"/>
      <c r="J29" s="130">
        <f t="shared" ref="J29:J32" si="6">SUM(F29:I29)</f>
        <v>0</v>
      </c>
      <c r="K29" s="29" t="str">
        <f t="shared" si="3"/>
        <v xml:space="preserve"> </v>
      </c>
    </row>
    <row r="30" spans="1:11" ht="13.8" x14ac:dyDescent="0.3">
      <c r="A30" s="155"/>
      <c r="B30" s="156"/>
      <c r="C30" s="34"/>
      <c r="D30" s="154"/>
      <c r="E30" s="130">
        <f t="shared" si="5"/>
        <v>0</v>
      </c>
      <c r="F30" s="131"/>
      <c r="G30" s="132"/>
      <c r="H30" s="132"/>
      <c r="I30" s="154"/>
      <c r="J30" s="130">
        <f t="shared" si="6"/>
        <v>0</v>
      </c>
      <c r="K30" s="29" t="str">
        <f t="shared" si="3"/>
        <v xml:space="preserve"> </v>
      </c>
    </row>
    <row r="31" spans="1:11" ht="13.8" x14ac:dyDescent="0.3">
      <c r="A31" s="155"/>
      <c r="B31" s="156"/>
      <c r="C31" s="34"/>
      <c r="D31" s="154"/>
      <c r="E31" s="130">
        <f t="shared" si="5"/>
        <v>0</v>
      </c>
      <c r="F31" s="131"/>
      <c r="G31" s="132"/>
      <c r="H31" s="132"/>
      <c r="I31" s="154"/>
      <c r="J31" s="130">
        <f t="shared" si="6"/>
        <v>0</v>
      </c>
      <c r="K31" s="29" t="str">
        <f t="shared" si="3"/>
        <v xml:space="preserve"> </v>
      </c>
    </row>
    <row r="32" spans="1:11" ht="14.4" thickBot="1" x14ac:dyDescent="0.35">
      <c r="A32" s="155"/>
      <c r="B32" s="156"/>
      <c r="C32" s="34"/>
      <c r="D32" s="154"/>
      <c r="E32" s="130">
        <f t="shared" si="5"/>
        <v>0</v>
      </c>
      <c r="F32" s="131"/>
      <c r="G32" s="132"/>
      <c r="H32" s="132"/>
      <c r="I32" s="154"/>
      <c r="J32" s="130">
        <f t="shared" si="6"/>
        <v>0</v>
      </c>
      <c r="K32" s="29" t="str">
        <f t="shared" si="3"/>
        <v xml:space="preserve"> </v>
      </c>
    </row>
    <row r="33" spans="1:11" ht="25.8" customHeight="1" thickBot="1" x14ac:dyDescent="0.3">
      <c r="A33" s="414" t="s">
        <v>133</v>
      </c>
      <c r="B33" s="435"/>
      <c r="C33" s="435"/>
      <c r="D33" s="436"/>
      <c r="E33" s="122">
        <f>SUM(E34:E38)</f>
        <v>0</v>
      </c>
      <c r="F33" s="123">
        <f>SUM(F34:F38)</f>
        <v>0</v>
      </c>
      <c r="G33" s="124">
        <f>SUM(G34:G38)</f>
        <v>0</v>
      </c>
      <c r="H33" s="124">
        <f>SUM(H34:H38)</f>
        <v>0</v>
      </c>
      <c r="I33" s="125">
        <f>SUM(I34:I38)</f>
        <v>0</v>
      </c>
      <c r="J33" s="122">
        <f>SUM(J34:J38)</f>
        <v>0</v>
      </c>
      <c r="K33" s="29"/>
    </row>
    <row r="34" spans="1:11" ht="13.8" x14ac:dyDescent="0.3">
      <c r="A34" s="127" t="s">
        <v>35</v>
      </c>
      <c r="B34" s="128"/>
      <c r="C34" s="33"/>
      <c r="D34" s="129"/>
      <c r="E34" s="130">
        <f t="shared" ref="E34:E38" si="7">C34*D34</f>
        <v>0</v>
      </c>
      <c r="F34" s="131"/>
      <c r="G34" s="132"/>
      <c r="H34" s="131"/>
      <c r="I34" s="132"/>
      <c r="J34" s="130">
        <f>SUM(F34:I34)</f>
        <v>0</v>
      </c>
      <c r="K34" s="29"/>
    </row>
    <row r="35" spans="1:11" ht="13.8" x14ac:dyDescent="0.3">
      <c r="A35" s="135" t="s">
        <v>36</v>
      </c>
      <c r="B35" s="136"/>
      <c r="C35" s="35"/>
      <c r="D35" s="137"/>
      <c r="E35" s="130">
        <f t="shared" si="7"/>
        <v>0</v>
      </c>
      <c r="F35" s="287"/>
      <c r="G35" s="139"/>
      <c r="H35" s="139"/>
      <c r="I35" s="288"/>
      <c r="J35" s="130">
        <f t="shared" ref="J35:J38" si="8">SUM(F35:I35)</f>
        <v>0</v>
      </c>
      <c r="K35" s="29"/>
    </row>
    <row r="36" spans="1:11" ht="13.8" x14ac:dyDescent="0.3">
      <c r="A36" s="157" t="s">
        <v>116</v>
      </c>
      <c r="B36" s="136"/>
      <c r="C36" s="35"/>
      <c r="D36" s="137"/>
      <c r="E36" s="130">
        <f t="shared" si="7"/>
        <v>0</v>
      </c>
      <c r="F36" s="287"/>
      <c r="G36" s="139"/>
      <c r="H36" s="139"/>
      <c r="I36" s="288"/>
      <c r="J36" s="130">
        <f t="shared" si="8"/>
        <v>0</v>
      </c>
      <c r="K36" s="29"/>
    </row>
    <row r="37" spans="1:11" ht="13.8" x14ac:dyDescent="0.3">
      <c r="A37" s="135" t="s">
        <v>117</v>
      </c>
      <c r="B37" s="136"/>
      <c r="C37" s="35"/>
      <c r="D37" s="137"/>
      <c r="E37" s="130">
        <f t="shared" si="7"/>
        <v>0</v>
      </c>
      <c r="F37" s="287"/>
      <c r="G37" s="139"/>
      <c r="H37" s="139"/>
      <c r="I37" s="289"/>
      <c r="J37" s="130">
        <f t="shared" si="8"/>
        <v>0</v>
      </c>
      <c r="K37" s="29"/>
    </row>
    <row r="38" spans="1:11" ht="14.4" thickBot="1" x14ac:dyDescent="0.35">
      <c r="A38" s="135" t="s">
        <v>118</v>
      </c>
      <c r="B38" s="136"/>
      <c r="C38" s="35"/>
      <c r="D38" s="137"/>
      <c r="E38" s="130">
        <f t="shared" si="7"/>
        <v>0</v>
      </c>
      <c r="F38" s="138"/>
      <c r="G38" s="139"/>
      <c r="H38" s="139"/>
      <c r="I38" s="137"/>
      <c r="J38" s="130">
        <f t="shared" si="8"/>
        <v>0</v>
      </c>
      <c r="K38" s="29"/>
    </row>
    <row r="39" spans="1:11" s="7" customFormat="1" ht="27.6" customHeight="1" thickBot="1" x14ac:dyDescent="0.3">
      <c r="A39" s="414" t="s">
        <v>134</v>
      </c>
      <c r="B39" s="435"/>
      <c r="C39" s="435"/>
      <c r="D39" s="436"/>
      <c r="E39" s="122">
        <f t="shared" ref="E39:J39" si="9">SUM(E40:E45)</f>
        <v>0</v>
      </c>
      <c r="F39" s="123">
        <f t="shared" si="9"/>
        <v>0</v>
      </c>
      <c r="G39" s="124">
        <f t="shared" si="9"/>
        <v>0</v>
      </c>
      <c r="H39" s="124">
        <f t="shared" si="9"/>
        <v>0</v>
      </c>
      <c r="I39" s="125">
        <f t="shared" si="9"/>
        <v>0</v>
      </c>
      <c r="J39" s="122">
        <f t="shared" si="9"/>
        <v>0</v>
      </c>
      <c r="K39" s="29" t="str">
        <f t="shared" si="3"/>
        <v xml:space="preserve"> </v>
      </c>
    </row>
    <row r="40" spans="1:11" ht="16.95" customHeight="1" x14ac:dyDescent="0.3">
      <c r="A40" s="286" t="s">
        <v>37</v>
      </c>
      <c r="B40" s="128"/>
      <c r="C40" s="33"/>
      <c r="D40" s="129"/>
      <c r="E40" s="130">
        <f t="shared" ref="E40:E45" si="10">C40*D40</f>
        <v>0</v>
      </c>
      <c r="F40" s="131"/>
      <c r="G40" s="132"/>
      <c r="H40" s="132"/>
      <c r="I40" s="154"/>
      <c r="J40" s="130">
        <f>SUM(F40:I40)</f>
        <v>0</v>
      </c>
      <c r="K40" s="29" t="str">
        <f t="shared" si="3"/>
        <v xml:space="preserve"> </v>
      </c>
    </row>
    <row r="41" spans="1:11" ht="13.8" x14ac:dyDescent="0.3">
      <c r="A41" s="135" t="s">
        <v>38</v>
      </c>
      <c r="B41" s="136"/>
      <c r="C41" s="35"/>
      <c r="D41" s="137"/>
      <c r="E41" s="130">
        <f t="shared" si="10"/>
        <v>0</v>
      </c>
      <c r="F41" s="138"/>
      <c r="G41" s="139"/>
      <c r="H41" s="139"/>
      <c r="I41" s="137"/>
      <c r="J41" s="130">
        <f t="shared" ref="J41:J45" si="11">SUM(F41:I41)</f>
        <v>0</v>
      </c>
      <c r="K41" s="29" t="str">
        <f t="shared" si="3"/>
        <v xml:space="preserve"> </v>
      </c>
    </row>
    <row r="42" spans="1:11" ht="13.8" x14ac:dyDescent="0.3">
      <c r="A42" s="157"/>
      <c r="B42" s="136"/>
      <c r="C42" s="35"/>
      <c r="D42" s="137"/>
      <c r="E42" s="130">
        <f t="shared" si="10"/>
        <v>0</v>
      </c>
      <c r="F42" s="138"/>
      <c r="G42" s="139"/>
      <c r="H42" s="139"/>
      <c r="I42" s="137"/>
      <c r="J42" s="130">
        <f t="shared" si="11"/>
        <v>0</v>
      </c>
      <c r="K42" s="29" t="str">
        <f t="shared" si="3"/>
        <v xml:space="preserve"> </v>
      </c>
    </row>
    <row r="43" spans="1:11" ht="13.8" x14ac:dyDescent="0.3">
      <c r="A43" s="135"/>
      <c r="B43" s="136"/>
      <c r="C43" s="35"/>
      <c r="D43" s="137"/>
      <c r="E43" s="130">
        <f t="shared" si="10"/>
        <v>0</v>
      </c>
      <c r="F43" s="138"/>
      <c r="G43" s="139"/>
      <c r="H43" s="139"/>
      <c r="I43" s="137"/>
      <c r="J43" s="130">
        <f t="shared" si="11"/>
        <v>0</v>
      </c>
      <c r="K43" s="29" t="str">
        <f t="shared" si="3"/>
        <v xml:space="preserve"> </v>
      </c>
    </row>
    <row r="44" spans="1:11" ht="13.8" x14ac:dyDescent="0.3">
      <c r="A44" s="135"/>
      <c r="B44" s="136"/>
      <c r="C44" s="35"/>
      <c r="D44" s="137"/>
      <c r="E44" s="130">
        <f t="shared" si="10"/>
        <v>0</v>
      </c>
      <c r="F44" s="138"/>
      <c r="G44" s="139"/>
      <c r="H44" s="139"/>
      <c r="I44" s="137"/>
      <c r="J44" s="130">
        <f t="shared" si="11"/>
        <v>0</v>
      </c>
      <c r="K44" s="29" t="str">
        <f t="shared" si="3"/>
        <v xml:space="preserve"> </v>
      </c>
    </row>
    <row r="45" spans="1:11" ht="14.4" thickBot="1" x14ac:dyDescent="0.35">
      <c r="A45" s="135"/>
      <c r="B45" s="136"/>
      <c r="C45" s="35"/>
      <c r="D45" s="137"/>
      <c r="E45" s="130">
        <f t="shared" si="10"/>
        <v>0</v>
      </c>
      <c r="F45" s="138"/>
      <c r="G45" s="139"/>
      <c r="H45" s="139"/>
      <c r="I45" s="137"/>
      <c r="J45" s="130">
        <f t="shared" si="11"/>
        <v>0</v>
      </c>
      <c r="K45" s="29" t="str">
        <f t="shared" si="3"/>
        <v xml:space="preserve"> </v>
      </c>
    </row>
    <row r="46" spans="1:11" s="8" customFormat="1" ht="30.75" customHeight="1" thickBot="1" x14ac:dyDescent="0.3">
      <c r="A46" s="414" t="s">
        <v>135</v>
      </c>
      <c r="B46" s="435"/>
      <c r="C46" s="435"/>
      <c r="D46" s="436"/>
      <c r="E46" s="122">
        <f t="shared" ref="E46:J46" si="12">SUM(E47:E50)</f>
        <v>0</v>
      </c>
      <c r="F46" s="123">
        <f t="shared" si="12"/>
        <v>0</v>
      </c>
      <c r="G46" s="124">
        <f t="shared" si="12"/>
        <v>0</v>
      </c>
      <c r="H46" s="124">
        <f t="shared" si="12"/>
        <v>0</v>
      </c>
      <c r="I46" s="125">
        <f t="shared" si="12"/>
        <v>0</v>
      </c>
      <c r="J46" s="122">
        <f t="shared" si="12"/>
        <v>0</v>
      </c>
      <c r="K46" s="29" t="str">
        <f t="shared" si="3"/>
        <v xml:space="preserve"> </v>
      </c>
    </row>
    <row r="47" spans="1:11" ht="14.4" customHeight="1" x14ac:dyDescent="0.3">
      <c r="A47" s="127" t="s">
        <v>39</v>
      </c>
      <c r="B47" s="128"/>
      <c r="C47" s="33"/>
      <c r="D47" s="129"/>
      <c r="E47" s="130">
        <f>C47*D47</f>
        <v>0</v>
      </c>
      <c r="F47" s="131"/>
      <c r="G47" s="132"/>
      <c r="H47" s="132"/>
      <c r="I47" s="154"/>
      <c r="J47" s="130">
        <f>SUM(F47:I47)</f>
        <v>0</v>
      </c>
      <c r="K47" s="29" t="str">
        <f t="shared" si="3"/>
        <v xml:space="preserve"> </v>
      </c>
    </row>
    <row r="48" spans="1:11" ht="13.8" x14ac:dyDescent="0.3">
      <c r="A48" s="135" t="s">
        <v>136</v>
      </c>
      <c r="B48" s="136"/>
      <c r="C48" s="35"/>
      <c r="D48" s="137"/>
      <c r="E48" s="130">
        <f>C48*D48</f>
        <v>0</v>
      </c>
      <c r="F48" s="138"/>
      <c r="G48" s="139"/>
      <c r="H48" s="139"/>
      <c r="I48" s="137"/>
      <c r="J48" s="130">
        <f>SUM(F48:I48)</f>
        <v>0</v>
      </c>
      <c r="K48" s="29" t="str">
        <f t="shared" si="3"/>
        <v xml:space="preserve"> </v>
      </c>
    </row>
    <row r="49" spans="1:14" ht="13.8" x14ac:dyDescent="0.3">
      <c r="A49" s="135"/>
      <c r="B49" s="136"/>
      <c r="C49" s="35"/>
      <c r="D49" s="137"/>
      <c r="E49" s="130">
        <f>C49*D49</f>
        <v>0</v>
      </c>
      <c r="F49" s="138"/>
      <c r="G49" s="139"/>
      <c r="H49" s="139"/>
      <c r="I49" s="137"/>
      <c r="J49" s="130">
        <f>SUM(F49:I49)</f>
        <v>0</v>
      </c>
      <c r="K49" s="29" t="str">
        <f t="shared" si="3"/>
        <v xml:space="preserve"> </v>
      </c>
    </row>
    <row r="50" spans="1:14" ht="14.4" thickBot="1" x14ac:dyDescent="0.35">
      <c r="A50" s="135"/>
      <c r="B50" s="136"/>
      <c r="C50" s="35"/>
      <c r="D50" s="137"/>
      <c r="E50" s="130">
        <f>C50*D50</f>
        <v>0</v>
      </c>
      <c r="F50" s="138"/>
      <c r="G50" s="139"/>
      <c r="H50" s="139"/>
      <c r="I50" s="137"/>
      <c r="J50" s="130">
        <f>SUM(F50:I50)</f>
        <v>0</v>
      </c>
      <c r="K50" s="29" t="str">
        <f t="shared" si="3"/>
        <v xml:space="preserve"> </v>
      </c>
    </row>
    <row r="51" spans="1:14" s="9" customFormat="1" ht="23.4" customHeight="1" thickBot="1" x14ac:dyDescent="0.3">
      <c r="A51" s="414" t="s">
        <v>138</v>
      </c>
      <c r="B51" s="415"/>
      <c r="C51" s="415"/>
      <c r="D51" s="416"/>
      <c r="E51" s="122">
        <f t="shared" ref="E51:J51" si="13">SUM(E52:E54)</f>
        <v>0</v>
      </c>
      <c r="F51" s="123">
        <f t="shared" si="13"/>
        <v>0</v>
      </c>
      <c r="G51" s="124">
        <f t="shared" si="13"/>
        <v>0</v>
      </c>
      <c r="H51" s="124">
        <f t="shared" si="13"/>
        <v>0</v>
      </c>
      <c r="I51" s="125">
        <f t="shared" si="13"/>
        <v>0</v>
      </c>
      <c r="J51" s="122">
        <f t="shared" si="13"/>
        <v>0</v>
      </c>
      <c r="K51" s="29" t="str">
        <f t="shared" si="3"/>
        <v xml:space="preserve"> </v>
      </c>
    </row>
    <row r="52" spans="1:14" ht="14.4" customHeight="1" x14ac:dyDescent="0.3">
      <c r="A52" s="127" t="s">
        <v>139</v>
      </c>
      <c r="B52" s="128"/>
      <c r="C52" s="33"/>
      <c r="D52" s="129"/>
      <c r="E52" s="130">
        <f>C52*D52</f>
        <v>0</v>
      </c>
      <c r="F52" s="131"/>
      <c r="G52" s="132"/>
      <c r="H52" s="132" t="s">
        <v>9</v>
      </c>
      <c r="I52" s="154"/>
      <c r="J52" s="130">
        <f>SUM(F52:I52)</f>
        <v>0</v>
      </c>
      <c r="K52" s="29" t="str">
        <f t="shared" si="3"/>
        <v xml:space="preserve"> </v>
      </c>
    </row>
    <row r="53" spans="1:14" ht="13.8" x14ac:dyDescent="0.3">
      <c r="A53" s="135" t="s">
        <v>140</v>
      </c>
      <c r="B53" s="136"/>
      <c r="C53" s="35"/>
      <c r="D53" s="137"/>
      <c r="E53" s="130">
        <f>C53*D53</f>
        <v>0</v>
      </c>
      <c r="F53" s="138"/>
      <c r="G53" s="139"/>
      <c r="H53" s="139" t="s">
        <v>9</v>
      </c>
      <c r="I53" s="137"/>
      <c r="J53" s="130">
        <f>SUM(F53:I53)</f>
        <v>0</v>
      </c>
      <c r="K53" s="29" t="str">
        <f t="shared" si="3"/>
        <v xml:space="preserve"> </v>
      </c>
    </row>
    <row r="54" spans="1:14" ht="14.4" thickBot="1" x14ac:dyDescent="0.35">
      <c r="A54" s="135"/>
      <c r="B54" s="136"/>
      <c r="C54" s="35"/>
      <c r="D54" s="137"/>
      <c r="E54" s="130">
        <f>C54*D54</f>
        <v>0</v>
      </c>
      <c r="F54" s="138"/>
      <c r="G54" s="139"/>
      <c r="H54" s="139" t="s">
        <v>9</v>
      </c>
      <c r="I54" s="137"/>
      <c r="J54" s="130">
        <f>SUM(F54:I54)</f>
        <v>0</v>
      </c>
      <c r="K54" s="29" t="str">
        <f t="shared" si="3"/>
        <v xml:space="preserve"> </v>
      </c>
    </row>
    <row r="55" spans="1:14" s="2" customFormat="1" ht="38.4" customHeight="1" thickBot="1" x14ac:dyDescent="0.3">
      <c r="A55" s="425" t="s">
        <v>144</v>
      </c>
      <c r="B55" s="426"/>
      <c r="C55" s="426"/>
      <c r="D55" s="427"/>
      <c r="E55" s="126">
        <f>F55</f>
        <v>0</v>
      </c>
      <c r="F55" s="193"/>
      <c r="G55" s="124" t="s">
        <v>9</v>
      </c>
      <c r="H55" s="124" t="s">
        <v>9</v>
      </c>
      <c r="I55" s="125" t="s">
        <v>9</v>
      </c>
      <c r="J55" s="126">
        <f>F55</f>
        <v>0</v>
      </c>
      <c r="K55" s="29" t="str">
        <f>IF(E55=J55," ","Eelarve ja fin.allikad pole omavahel tasakaalus")</f>
        <v xml:space="preserve"> </v>
      </c>
    </row>
    <row r="56" spans="1:14" s="2" customFormat="1" ht="21.6" customHeight="1" thickBot="1" x14ac:dyDescent="0.3">
      <c r="A56" s="428" t="s">
        <v>122</v>
      </c>
      <c r="B56" s="429"/>
      <c r="C56" s="429"/>
      <c r="D56" s="430"/>
      <c r="E56" s="158"/>
      <c r="F56" s="194" t="e">
        <f>F55/F57</f>
        <v>#DIV/0!</v>
      </c>
      <c r="G56" s="159"/>
      <c r="H56" s="159"/>
      <c r="I56" s="160"/>
      <c r="J56" s="158"/>
      <c r="K56" s="29"/>
    </row>
    <row r="57" spans="1:14" s="2" customFormat="1" ht="39" customHeight="1" thickBot="1" x14ac:dyDescent="0.3">
      <c r="A57" s="422" t="s">
        <v>67</v>
      </c>
      <c r="B57" s="423"/>
      <c r="C57" s="423"/>
      <c r="D57" s="424"/>
      <c r="E57" s="161">
        <f>E19+E27+E33+E39+E46+E51+E55</f>
        <v>0</v>
      </c>
      <c r="F57" s="162">
        <f>F55+F51+F46+F39+F27+F19+F33</f>
        <v>0</v>
      </c>
      <c r="G57" s="163">
        <f>G51+G46+G39+G27+G19+G33</f>
        <v>0</v>
      </c>
      <c r="H57" s="164">
        <f>H51+H46+H39+H27+H19+H33</f>
        <v>0</v>
      </c>
      <c r="I57" s="165">
        <f>I51+I46+I39+I27+I19+I33</f>
        <v>0</v>
      </c>
      <c r="J57" s="161">
        <f>J19+J27+J33+J39+J46+J51+J55</f>
        <v>0</v>
      </c>
      <c r="K57" s="29" t="str">
        <f>IF(E57=J57," ","Eelarve ja fin.allikad pole omavahel tasakaalus")</f>
        <v xml:space="preserve"> </v>
      </c>
    </row>
    <row r="58" spans="1:14" s="2" customFormat="1" ht="18" customHeight="1" x14ac:dyDescent="0.25">
      <c r="A58" s="433" t="s">
        <v>68</v>
      </c>
      <c r="B58" s="434"/>
      <c r="C58" s="434"/>
      <c r="D58" s="434"/>
      <c r="E58" s="22"/>
      <c r="F58" s="20" t="e">
        <f>F57/E57</f>
        <v>#DIV/0!</v>
      </c>
      <c r="G58" s="488"/>
      <c r="H58" s="489"/>
      <c r="I58" s="489"/>
      <c r="J58" s="490"/>
      <c r="K58" s="29"/>
    </row>
    <row r="59" spans="1:14" s="2" customFormat="1" ht="18" customHeight="1" x14ac:dyDescent="0.25">
      <c r="A59" s="431" t="s">
        <v>113</v>
      </c>
      <c r="B59" s="432"/>
      <c r="C59" s="432"/>
      <c r="D59" s="432"/>
      <c r="E59" s="446"/>
      <c r="F59" s="447"/>
      <c r="G59" s="492">
        <f>SUM(G57:I57)</f>
        <v>0</v>
      </c>
      <c r="H59" s="493"/>
      <c r="I59" s="493"/>
      <c r="J59" s="23"/>
      <c r="K59" s="29"/>
    </row>
    <row r="60" spans="1:14" s="2" customFormat="1" ht="18" customHeight="1" x14ac:dyDescent="0.25">
      <c r="A60" s="431" t="s">
        <v>114</v>
      </c>
      <c r="B60" s="432"/>
      <c r="C60" s="432"/>
      <c r="D60" s="432"/>
      <c r="E60" s="446"/>
      <c r="F60" s="447"/>
      <c r="G60" s="21" t="e">
        <f>G57/G59</f>
        <v>#DIV/0!</v>
      </c>
      <c r="H60" s="21" t="e">
        <f>H57/G59</f>
        <v>#DIV/0!</v>
      </c>
      <c r="I60" s="21" t="e">
        <f>I57/G59</f>
        <v>#DIV/0!</v>
      </c>
      <c r="J60" s="23"/>
      <c r="K60" s="29"/>
    </row>
    <row r="61" spans="1:14" s="2" customFormat="1" ht="18" customHeight="1" thickBot="1" x14ac:dyDescent="0.3">
      <c r="A61" s="410" t="s">
        <v>69</v>
      </c>
      <c r="B61" s="411"/>
      <c r="C61" s="411"/>
      <c r="D61" s="411"/>
      <c r="E61" s="24">
        <v>1</v>
      </c>
      <c r="F61" s="25" t="e">
        <f>F57/E57</f>
        <v>#DIV/0!</v>
      </c>
      <c r="G61" s="25" t="e">
        <f>G57/E57</f>
        <v>#DIV/0!</v>
      </c>
      <c r="H61" s="25" t="e">
        <f>H57/E57</f>
        <v>#DIV/0!</v>
      </c>
      <c r="I61" s="25" t="e">
        <f>I57/E57</f>
        <v>#DIV/0!</v>
      </c>
      <c r="J61" s="26" t="e">
        <f>J57/E57</f>
        <v>#DIV/0!</v>
      </c>
      <c r="K61" s="30"/>
    </row>
    <row r="62" spans="1:14" ht="11.25" customHeight="1" x14ac:dyDescent="0.25">
      <c r="B62" s="4"/>
      <c r="C62" s="4"/>
      <c r="D62" s="4"/>
      <c r="E62" s="10"/>
      <c r="F62" s="10"/>
      <c r="G62" s="10"/>
      <c r="H62" s="448" t="e">
        <f>(H57+I57)/E57</f>
        <v>#DIV/0!</v>
      </c>
      <c r="I62" s="448"/>
      <c r="J62" s="11"/>
    </row>
    <row r="63" spans="1:14" s="31" customFormat="1" ht="9.75" hidden="1" customHeight="1" x14ac:dyDescent="0.25">
      <c r="B63" s="32"/>
      <c r="C63" s="32"/>
      <c r="D63" s="32"/>
      <c r="E63" s="32"/>
      <c r="F63" s="32"/>
      <c r="G63" s="32"/>
      <c r="H63" s="32"/>
      <c r="I63" s="32"/>
      <c r="K63" s="27"/>
      <c r="N63" s="31" t="s">
        <v>107</v>
      </c>
    </row>
    <row r="64" spans="1:14" s="204" customFormat="1" ht="9.9" customHeight="1" x14ac:dyDescent="0.2">
      <c r="A64" s="420" t="s">
        <v>10</v>
      </c>
      <c r="B64" s="420"/>
      <c r="C64" s="420"/>
      <c r="D64" s="420"/>
      <c r="E64" s="206"/>
      <c r="F64" s="206"/>
      <c r="G64" s="206"/>
      <c r="H64" s="206"/>
      <c r="I64" s="206"/>
      <c r="J64" s="207"/>
      <c r="K64" s="205"/>
    </row>
    <row r="65" spans="1:11" s="204" customFormat="1" ht="9.9" customHeight="1" x14ac:dyDescent="0.25">
      <c r="A65" s="409" t="s">
        <v>7</v>
      </c>
      <c r="B65" s="409"/>
      <c r="C65" s="409"/>
      <c r="D65" s="409"/>
      <c r="E65" s="208" t="str">
        <f>IF(E57=J57,"JAH"," ")</f>
        <v>JAH</v>
      </c>
      <c r="F65" s="413" t="str">
        <f>IF(E57=J57," ","EI")</f>
        <v xml:space="preserve"> </v>
      </c>
      <c r="G65" s="413"/>
      <c r="H65" s="413"/>
      <c r="I65" s="413"/>
      <c r="J65" s="413"/>
      <c r="K65" s="205"/>
    </row>
    <row r="66" spans="1:11" s="204" customFormat="1" ht="9.9" customHeight="1" x14ac:dyDescent="0.25">
      <c r="A66" s="409" t="s">
        <v>8</v>
      </c>
      <c r="B66" s="409"/>
      <c r="C66" s="409"/>
      <c r="D66" s="409"/>
      <c r="E66" s="208" t="e">
        <f>IF(F61&lt;=90%,"JAH"," ")</f>
        <v>#DIV/0!</v>
      </c>
      <c r="F66" s="412" t="e">
        <f>IF(F61&gt;90%,"EI,  KÜSK toetus on suurem kui 90% projekti eelarvest"," ")</f>
        <v>#DIV/0!</v>
      </c>
      <c r="G66" s="412"/>
      <c r="H66" s="412"/>
      <c r="I66" s="412"/>
      <c r="J66" s="412"/>
      <c r="K66" s="205"/>
    </row>
    <row r="67" spans="1:11" s="204" customFormat="1" ht="11.25" customHeight="1" x14ac:dyDescent="0.25">
      <c r="A67" s="421" t="s">
        <v>123</v>
      </c>
      <c r="B67" s="421"/>
      <c r="C67" s="421"/>
      <c r="D67" s="421"/>
      <c r="E67" s="208" t="e">
        <f>IF(F56&lt;=15%,"JAH"," ")</f>
        <v>#DIV/0!</v>
      </c>
      <c r="F67" s="412" t="e">
        <f>IF(F56&lt;=15%," ","EI, tegevus/arenduskulud ületavad 15% KÜSK kogutoetusest")</f>
        <v>#DIV/0!</v>
      </c>
      <c r="G67" s="412"/>
      <c r="H67" s="412"/>
      <c r="I67" s="412"/>
      <c r="J67" s="412"/>
      <c r="K67" s="205"/>
    </row>
    <row r="68" spans="1:11" s="204" customFormat="1" ht="12.75" customHeight="1" x14ac:dyDescent="0.25">
      <c r="A68" s="409" t="s">
        <v>103</v>
      </c>
      <c r="B68" s="409"/>
      <c r="C68" s="409"/>
      <c r="D68" s="409"/>
      <c r="E68" s="208" t="e">
        <f>IF(G61&gt;=5%,"JAH","")</f>
        <v>#DIV/0!</v>
      </c>
      <c r="F68" s="408" t="e">
        <f>IF(G61&gt;=5%," ","EI, rahaline osa on alla 5% projekti eelarvest" )</f>
        <v>#DIV/0!</v>
      </c>
      <c r="G68" s="408"/>
      <c r="H68" s="408"/>
      <c r="I68" s="408"/>
      <c r="J68" s="408"/>
      <c r="K68" s="205"/>
    </row>
    <row r="69" spans="1:11" s="204" customFormat="1" ht="10.5" customHeight="1" x14ac:dyDescent="0.25">
      <c r="A69" s="409" t="s">
        <v>104</v>
      </c>
      <c r="B69" s="409"/>
      <c r="C69" s="409"/>
      <c r="D69" s="409"/>
      <c r="E69" s="239" t="str">
        <f>IF((H57+I57)&lt;=0.5*G59,"JAH"," ")</f>
        <v>JAH</v>
      </c>
      <c r="F69" s="408"/>
      <c r="G69" s="408"/>
      <c r="H69" s="408"/>
      <c r="I69" s="408"/>
      <c r="J69" s="408"/>
      <c r="K69" s="205"/>
    </row>
    <row r="70" spans="1:11" s="204" customFormat="1" ht="10.5" customHeight="1" x14ac:dyDescent="0.25">
      <c r="A70" s="409" t="s">
        <v>70</v>
      </c>
      <c r="B70" s="409"/>
      <c r="C70" s="409"/>
      <c r="D70" s="409"/>
      <c r="E70" s="208" t="str">
        <f>IF((F57&lt;=B71),"JAH"," ")</f>
        <v>JAH</v>
      </c>
      <c r="F70" s="413" t="str">
        <f>IF(OR(F57&gt;B71),"EI, toetuse summa ei vasta tingimustele"," ")</f>
        <v xml:space="preserve"> </v>
      </c>
      <c r="G70" s="413"/>
      <c r="H70" s="413"/>
      <c r="I70" s="413"/>
      <c r="J70" s="413"/>
      <c r="K70" s="205"/>
    </row>
    <row r="71" spans="1:11" s="31" customFormat="1" ht="11.25" customHeight="1" x14ac:dyDescent="0.25">
      <c r="A71" s="269" t="s">
        <v>71</v>
      </c>
      <c r="B71" s="407">
        <v>25000</v>
      </c>
      <c r="C71" s="407"/>
      <c r="D71" s="407"/>
      <c r="E71" s="206"/>
      <c r="F71" s="206"/>
      <c r="G71" s="206"/>
      <c r="H71" s="206"/>
      <c r="I71" s="206"/>
      <c r="J71" s="207"/>
      <c r="K71" s="27"/>
    </row>
    <row r="72" spans="1:11" s="31" customFormat="1" x14ac:dyDescent="0.25">
      <c r="A72" s="270"/>
      <c r="B72" s="271"/>
      <c r="C72" s="271"/>
      <c r="D72" s="271"/>
      <c r="E72" s="206"/>
      <c r="F72" s="206"/>
      <c r="G72" s="206"/>
      <c r="H72" s="206"/>
      <c r="I72" s="206"/>
      <c r="J72" s="207"/>
      <c r="K72" s="27"/>
    </row>
    <row r="73" spans="1:11" x14ac:dyDescent="0.25">
      <c r="A73" s="406"/>
      <c r="B73" s="406"/>
      <c r="C73" s="406"/>
      <c r="D73" s="406"/>
    </row>
    <row r="74" spans="1:11" ht="21.75" customHeight="1" x14ac:dyDescent="0.25">
      <c r="A74" s="481"/>
      <c r="B74" s="481"/>
      <c r="C74" s="481"/>
      <c r="E74" s="482"/>
      <c r="F74" s="483"/>
      <c r="G74" s="483"/>
      <c r="H74" s="483"/>
      <c r="I74" s="483"/>
      <c r="J74" s="483"/>
    </row>
  </sheetData>
  <sheetProtection algorithmName="SHA-512" hashValue="psx1rXnHUSEVC4p2urELGA6RxwNwrronTk4XtgZWz4aTXDv2KQmDBFPbJiTR19vfPg+ZSjr+YAo/ScU+9vL7aA==" saltValue="FT93oFCCA+cJt/C/MwWxJQ==" spinCount="100000" sheet="1" objects="1" scenarios="1"/>
  <mergeCells count="66">
    <mergeCell ref="E1:F1"/>
    <mergeCell ref="E2:F2"/>
    <mergeCell ref="E3:F3"/>
    <mergeCell ref="E5:J5"/>
    <mergeCell ref="B2:D2"/>
    <mergeCell ref="B3:D3"/>
    <mergeCell ref="A5:D5"/>
    <mergeCell ref="B11:D11"/>
    <mergeCell ref="H16:H17"/>
    <mergeCell ref="I16:I17"/>
    <mergeCell ref="A74:C74"/>
    <mergeCell ref="E74:J74"/>
    <mergeCell ref="G58:J58"/>
    <mergeCell ref="E59:F59"/>
    <mergeCell ref="G15:I15"/>
    <mergeCell ref="G59:I59"/>
    <mergeCell ref="F15:F17"/>
    <mergeCell ref="F14:J14"/>
    <mergeCell ref="D15:D17"/>
    <mergeCell ref="A33:D33"/>
    <mergeCell ref="E60:F60"/>
    <mergeCell ref="H62:I62"/>
    <mergeCell ref="G16:G17"/>
    <mergeCell ref="G4:J4"/>
    <mergeCell ref="E15:E17"/>
    <mergeCell ref="B9:J9"/>
    <mergeCell ref="B10:J10"/>
    <mergeCell ref="B12:D12"/>
    <mergeCell ref="A4:F4"/>
    <mergeCell ref="D6:F6"/>
    <mergeCell ref="G6:J6"/>
    <mergeCell ref="G7:J7"/>
    <mergeCell ref="G8:J8"/>
    <mergeCell ref="E11:J12"/>
    <mergeCell ref="J15:J17"/>
    <mergeCell ref="A15:A17"/>
    <mergeCell ref="B15:B17"/>
    <mergeCell ref="C15:C17"/>
    <mergeCell ref="A14:E14"/>
    <mergeCell ref="A27:D27"/>
    <mergeCell ref="A51:D51"/>
    <mergeCell ref="A19:D19"/>
    <mergeCell ref="A70:D70"/>
    <mergeCell ref="F70:J70"/>
    <mergeCell ref="A68:D68"/>
    <mergeCell ref="A64:D64"/>
    <mergeCell ref="A65:D65"/>
    <mergeCell ref="A67:D67"/>
    <mergeCell ref="A57:D57"/>
    <mergeCell ref="A55:D55"/>
    <mergeCell ref="A56:D56"/>
    <mergeCell ref="A60:D60"/>
    <mergeCell ref="A59:D59"/>
    <mergeCell ref="A58:D58"/>
    <mergeCell ref="A46:D46"/>
    <mergeCell ref="A39:D39"/>
    <mergeCell ref="A73:D73"/>
    <mergeCell ref="B71:D71"/>
    <mergeCell ref="F68:J68"/>
    <mergeCell ref="A66:D66"/>
    <mergeCell ref="A61:D61"/>
    <mergeCell ref="A69:D69"/>
    <mergeCell ref="F69:J69"/>
    <mergeCell ref="F67:J67"/>
    <mergeCell ref="F66:J66"/>
    <mergeCell ref="F65:J65"/>
  </mergeCells>
  <phoneticPr fontId="6" type="noConversion"/>
  <conditionalFormatting sqref="F55">
    <cfRule type="cellIs" priority="3" stopIfTrue="1" operator="lessThanOrEqual">
      <formula>$F$57*15%</formula>
    </cfRule>
    <cfRule type="cellIs" dxfId="1" priority="4" stopIfTrue="1" operator="greaterThan">
      <formula>$F$57*15%</formula>
    </cfRule>
  </conditionalFormatting>
  <conditionalFormatting sqref="F55">
    <cfRule type="cellIs" priority="1" stopIfTrue="1" operator="lessThanOrEqual">
      <formula>$F$57*15%</formula>
    </cfRule>
    <cfRule type="cellIs" dxfId="0" priority="2" stopIfTrue="1" operator="greaterThan">
      <formula>$F$57*15%</formula>
    </cfRule>
  </conditionalFormatting>
  <dataValidations xWindow="516" yWindow="165" count="1">
    <dataValidation type="decimal" operator="lessThanOrEqual" allowBlank="1" showErrorMessage="1" error="Summa peab olema väiksem kui 15% KÜSK toetusest" sqref="F55">
      <formula1>F57*15%</formula1>
    </dataValidation>
  </dataValidations>
  <pageMargins left="0.74803149606299213" right="0.15748031496062992" top="0.78740157480314965" bottom="0.78740157480314965" header="0.51181102362204722" footer="0.31496062992125984"/>
  <pageSetup paperSize="9" scale="64" orientation="portrait" r:id="rId1"/>
  <headerFooter alignWithMargins="0">
    <oddFooter>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1. Tööjõukulud</vt:lpstr>
      <vt:lpstr>2. Tööd ja teenused</vt:lpstr>
      <vt:lpstr>3. Vahendid ja remont</vt:lpstr>
      <vt:lpstr>4. Üritused</vt:lpstr>
      <vt:lpstr>5. Info ja teavitus</vt:lpstr>
      <vt:lpstr>6. Muud kulud</vt:lpstr>
      <vt:lpstr>7. Üld- ja arenduskulud</vt:lpstr>
      <vt:lpstr>KOOND</vt:lpstr>
      <vt:lpstr>Eelarve</vt:lpstr>
      <vt:lpstr>Juhised</vt:lpstr>
      <vt:lpstr>'7. Üld- ja arenduskulud'!Prindiala</vt:lpstr>
      <vt:lpstr>Eelarve!Prindiala</vt:lpstr>
      <vt:lpstr>KOOND!Prindiala</vt:lpstr>
      <vt:lpstr>'1. Tööjõukulud'!Prinditiitlid</vt:lpstr>
      <vt:lpstr>'2. Tööd ja teenused'!Prinditiitlid</vt:lpstr>
      <vt:lpstr>'3. Vahendid ja remont'!Prinditiitlid</vt:lpstr>
      <vt:lpstr>'4. Üritused'!Prinditiitlid</vt:lpstr>
      <vt:lpstr>'5. Info ja teavitus'!Prinditiitlid</vt:lpstr>
      <vt:lpstr>'6. Muud kulud'!Prinditiitlid</vt:lpstr>
      <vt:lpstr>'7. Üld- ja arenduskulud'!Prinditiitlid</vt:lpstr>
      <vt:lpstr>Eelarve!Prinditiitlid</vt:lpstr>
    </vt:vector>
  </TitlesOfParts>
  <Company>ÜL 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 Laius</dc:creator>
  <cp:lastModifiedBy>Sirle</cp:lastModifiedBy>
  <cp:lastPrinted>2014-11-28T14:37:13Z</cp:lastPrinted>
  <dcterms:created xsi:type="dcterms:W3CDTF">2008-04-13T08:03:52Z</dcterms:created>
  <dcterms:modified xsi:type="dcterms:W3CDTF">2015-01-15T09:08:03Z</dcterms:modified>
</cp:coreProperties>
</file>